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6236" yWindow="-228" windowWidth="12660" windowHeight="11640" tabRatio="727"/>
  </bookViews>
  <sheets>
    <sheet name="Kiemelt előir." sheetId="124" r:id="rId1"/>
    <sheet name="Kiadások" sheetId="125" r:id="rId2"/>
    <sheet name="Bevétel" sheetId="129" r:id="rId3"/>
  </sheets>
  <externalReferences>
    <externalReference r:id="rId4"/>
    <externalReference r:id="rId5"/>
    <externalReference r:id="rId6"/>
    <externalReference r:id="rId7"/>
  </externalReferences>
  <definedNames>
    <definedName name="_fgl1">[1]flag_1!#REF!</definedName>
    <definedName name="_KSZ1">[1]flag_1!#REF!</definedName>
    <definedName name="_ksz11">[1]flag_1!#REF!</definedName>
    <definedName name="_xlnm.Database">#REF!</definedName>
    <definedName name="css">#REF!</definedName>
    <definedName name="css_k">[2]Családsegítés!$C$27:$C$86</definedName>
    <definedName name="css_k_">#REF!</definedName>
    <definedName name="FEJ">#REF!</definedName>
    <definedName name="FGL">[1]flag_1!#REF!</definedName>
    <definedName name="FLAG">[1]flag_1!#REF!</definedName>
    <definedName name="flag1">[1]flag_1!#REF!</definedName>
    <definedName name="gyj">#REF!</definedName>
    <definedName name="gyj_k">[2]Gyermekjóléti!$C$27:$C$86</definedName>
    <definedName name="gyj_k_">#REF!</definedName>
    <definedName name="K_LSZA_BECS_1">#REF!</definedName>
    <definedName name="kjz">#REF!</definedName>
    <definedName name="kjz_k">[2]körjegyzőség!$C$9:$C$28</definedName>
    <definedName name="kjz_k_">#REF!</definedName>
    <definedName name="KSH_R">#REF!</definedName>
    <definedName name="nev_c">#REF!</definedName>
    <definedName name="nev_g">#REF!</definedName>
    <definedName name="nev_k">#REF!</definedName>
    <definedName name="_xlnm.Print_Area" localSheetId="1">Kiadások!$A$1:$F$123</definedName>
    <definedName name="_xlnm.Print_Area" localSheetId="0">'Kiemelt előir.'!$A$1:$E$29</definedName>
    <definedName name="PUK">#REF!</definedName>
    <definedName name="TAM_jogc_feldkod">[3]NATUR_select!$C$16:$D$287</definedName>
    <definedName name="URSZ">#REF!</definedName>
  </definedNames>
  <calcPr calcId="145621"/>
</workbook>
</file>

<file path=xl/calcChain.xml><?xml version="1.0" encoding="utf-8"?>
<calcChain xmlns="http://schemas.openxmlformats.org/spreadsheetml/2006/main">
  <c r="D32" i="129" l="1"/>
  <c r="D48" i="129" s="1"/>
  <c r="D30" i="129"/>
  <c r="C30" i="129"/>
  <c r="C32" i="129" s="1"/>
  <c r="C48" i="129" s="1"/>
  <c r="D43" i="129"/>
  <c r="E48" i="129"/>
  <c r="E67" i="129" s="1"/>
  <c r="F48" i="129"/>
  <c r="D95" i="129"/>
  <c r="E95" i="129"/>
  <c r="F95" i="129"/>
  <c r="C95" i="129"/>
  <c r="F68" i="129"/>
  <c r="F65" i="129"/>
  <c r="D65" i="129"/>
  <c r="D68" i="129" s="1"/>
  <c r="E65" i="129"/>
  <c r="E68" i="129" s="1"/>
  <c r="C65" i="129"/>
  <c r="C43" i="129"/>
  <c r="D40" i="125"/>
  <c r="D29" i="125"/>
  <c r="C29" i="125"/>
  <c r="C121" i="125"/>
  <c r="C87" i="125"/>
  <c r="C82" i="125"/>
  <c r="C73" i="125"/>
  <c r="C40" i="125"/>
  <c r="C23" i="125"/>
  <c r="C19" i="125"/>
  <c r="B24" i="124"/>
  <c r="C24" i="124"/>
  <c r="D49" i="125"/>
  <c r="D73" i="125"/>
  <c r="D119" i="125"/>
  <c r="D107" i="125"/>
  <c r="D102" i="125"/>
  <c r="D114" i="125" s="1"/>
  <c r="D121" i="125" s="1"/>
  <c r="D87" i="125"/>
  <c r="D82" i="125"/>
  <c r="D19" i="125"/>
  <c r="F32" i="125"/>
  <c r="E19" i="125"/>
  <c r="F19" i="125"/>
  <c r="E23" i="125"/>
  <c r="F23" i="125"/>
  <c r="E29" i="125"/>
  <c r="F29" i="125"/>
  <c r="E40" i="125"/>
  <c r="F40" i="125"/>
  <c r="E43" i="125"/>
  <c r="F43" i="125"/>
  <c r="E49" i="125"/>
  <c r="F49" i="125"/>
  <c r="E59" i="125"/>
  <c r="F59" i="125"/>
  <c r="E73" i="125"/>
  <c r="F73" i="125"/>
  <c r="E10" i="124" s="1"/>
  <c r="E82" i="125"/>
  <c r="F82" i="125"/>
  <c r="E87" i="125"/>
  <c r="F87" i="125"/>
  <c r="E12" i="124" s="1"/>
  <c r="E96" i="125"/>
  <c r="F96" i="125"/>
  <c r="E97" i="125"/>
  <c r="E102" i="125"/>
  <c r="E114" i="125" s="1"/>
  <c r="E121" i="125" s="1"/>
  <c r="F102" i="125"/>
  <c r="E107" i="125"/>
  <c r="F107" i="125"/>
  <c r="E110" i="125"/>
  <c r="F110" i="125"/>
  <c r="F114" i="125"/>
  <c r="E119" i="125"/>
  <c r="F119" i="125"/>
  <c r="F121" i="125"/>
  <c r="E9" i="124"/>
  <c r="E13" i="124"/>
  <c r="B14" i="124"/>
  <c r="B16" i="124" s="1"/>
  <c r="C14" i="124"/>
  <c r="C16" i="124" s="1"/>
  <c r="D14" i="124"/>
  <c r="D16" i="124" s="1"/>
  <c r="B28" i="124"/>
  <c r="C28" i="124"/>
  <c r="D24" i="124"/>
  <c r="D28" i="124" s="1"/>
  <c r="D50" i="125" l="1"/>
  <c r="F66" i="129"/>
  <c r="F96" i="129" s="1"/>
  <c r="F97" i="125"/>
  <c r="C50" i="125"/>
  <c r="C24" i="125"/>
  <c r="C74" i="125" s="1"/>
  <c r="C97" i="125"/>
  <c r="E14" i="124"/>
  <c r="E16" i="124" s="1"/>
  <c r="F67" i="129"/>
  <c r="D66" i="129"/>
  <c r="D96" i="129" s="1"/>
  <c r="D67" i="129"/>
  <c r="E66" i="129"/>
  <c r="E96" i="129" s="1"/>
  <c r="C68" i="129"/>
  <c r="C98" i="125"/>
  <c r="C122" i="125" s="1"/>
  <c r="D24" i="125"/>
  <c r="E28" i="124"/>
  <c r="E24" i="125"/>
  <c r="D97" i="125"/>
  <c r="D74" i="125"/>
  <c r="F50" i="125"/>
  <c r="F24" i="125"/>
  <c r="E50" i="125"/>
  <c r="D98" i="125" l="1"/>
  <c r="C67" i="129"/>
  <c r="C66" i="129"/>
  <c r="E98" i="125"/>
  <c r="E122" i="125" s="1"/>
  <c r="E74" i="125"/>
  <c r="D122" i="125"/>
  <c r="F74" i="125"/>
  <c r="F98" i="125"/>
  <c r="F122" i="125" s="1"/>
  <c r="C96" i="129" l="1"/>
</calcChain>
</file>

<file path=xl/sharedStrings.xml><?xml version="1.0" encoding="utf-8"?>
<sst xmlns="http://schemas.openxmlformats.org/spreadsheetml/2006/main" count="464" uniqueCount="444">
  <si>
    <t xml:space="preserve">Dologi kiadások </t>
  </si>
  <si>
    <t>Helyi önkormányzatok működésének általános támogatása</t>
  </si>
  <si>
    <t>Működési célú központosított előirányzatok</t>
  </si>
  <si>
    <t>Helyi önkormányzatok kiegészítő támogatásai</t>
  </si>
  <si>
    <t>Elvonások és befizetések bevételei</t>
  </si>
  <si>
    <t>Felhalmozási célú önkormányzati támogatások</t>
  </si>
  <si>
    <t>Szolgáltatások ellenértéke</t>
  </si>
  <si>
    <t>Közvetített szolgáltatások értéke</t>
  </si>
  <si>
    <t>Tulajdonosi bevételek</t>
  </si>
  <si>
    <t>Ellátási díjak</t>
  </si>
  <si>
    <t>Általános forgalmi adó visszatérítése</t>
  </si>
  <si>
    <t>Kamatbevételek</t>
  </si>
  <si>
    <t>Egyéb pénzügyi műveletek bevételei</t>
  </si>
  <si>
    <t>Egyéb működési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</si>
  <si>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</si>
  <si>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</si>
  <si>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</si>
  <si>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</si>
  <si>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</si>
  <si>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</si>
  <si>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</si>
  <si>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</si>
  <si>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>Államháztartáson belüli megelőlegezések</t>
  </si>
  <si>
    <t>Államháztartáson belüli megelőlegezések törlesztése</t>
  </si>
  <si>
    <t>Betétek megszüntetése</t>
  </si>
  <si>
    <t>Forgatási célú külföldi értékpapírok beváltása,  értékesítése</t>
  </si>
  <si>
    <t>Külföldi értékpapírok kibocsátása</t>
  </si>
  <si>
    <t>Adóssághoz nem kapcsolódó származékos ügyletek bevételei</t>
  </si>
  <si>
    <t>Államháztartáson belüli megelőlegezések folyósítása</t>
  </si>
  <si>
    <t>Államháztartáson belüli megelőlegezések visszafizetése</t>
  </si>
  <si>
    <t>Működési célú támogatások államháztartáson belülről</t>
  </si>
  <si>
    <t>Pénzügyi lízing kiadásai</t>
  </si>
  <si>
    <t>Elvonások és befizetések</t>
  </si>
  <si>
    <t>Rovat megnevezése</t>
  </si>
  <si>
    <t>Informatikai eszközök beszerzése, létesítése</t>
  </si>
  <si>
    <t>Egyéb tárgyi eszközök beszerzése, létesítése</t>
  </si>
  <si>
    <t xml:space="preserve">Beruházások </t>
  </si>
  <si>
    <t>Ingatlanok felújítása</t>
  </si>
  <si>
    <t xml:space="preserve">Felújítások </t>
  </si>
  <si>
    <t>Immateriális javak beszerzése, létesítése</t>
  </si>
  <si>
    <t>K61</t>
  </si>
  <si>
    <t>K62</t>
  </si>
  <si>
    <t>K63</t>
  </si>
  <si>
    <t>K64</t>
  </si>
  <si>
    <t>K6</t>
  </si>
  <si>
    <t>K71</t>
  </si>
  <si>
    <t>Informatikai eszközök felújítása</t>
  </si>
  <si>
    <t>K72</t>
  </si>
  <si>
    <t xml:space="preserve">Egyéb tárgyi eszközök felújítása </t>
  </si>
  <si>
    <t>K73</t>
  </si>
  <si>
    <t>K7</t>
  </si>
  <si>
    <t>K1. Személyi juttatások</t>
  </si>
  <si>
    <t>K2. Munkaadókat terhelő járulékok és szociális hozzájárulási adó</t>
  </si>
  <si>
    <t>K3. Dologi kiadások</t>
  </si>
  <si>
    <t>K4. Ellátottak pénzbeli juttatásai</t>
  </si>
  <si>
    <t>K5. Egyéb működési célú kiadások</t>
  </si>
  <si>
    <t>K6. Beruházási kiadások</t>
  </si>
  <si>
    <t>K7. Felújítások</t>
  </si>
  <si>
    <t>K8. Egyéb felhalmozási célú kiadások</t>
  </si>
  <si>
    <t>K1-8. Költségvetési kiadások</t>
  </si>
  <si>
    <t>K9. Finanszírozási kiadások</t>
  </si>
  <si>
    <t>KIADÁSOK ÖSSZESEN (K1-9)</t>
  </si>
  <si>
    <t>B1. Működési célú támogatások államháztartáson belülről</t>
  </si>
  <si>
    <t>B2. Felhalmozási célú támogatások államháztartáson belülről</t>
  </si>
  <si>
    <t>B3. Közhatalmi bevételek</t>
  </si>
  <si>
    <t>B4. Működési bevételek</t>
  </si>
  <si>
    <t>B5. Felhalmozási bevételek</t>
  </si>
  <si>
    <t>B6. Működési célú átvett pénzeszközök</t>
  </si>
  <si>
    <t>B7. Felhalmozási célú átvett pénzeszközök</t>
  </si>
  <si>
    <t>B1-7. Költségvetési bevételek</t>
  </si>
  <si>
    <t>B8. Finanszírozási bevételek</t>
  </si>
  <si>
    <t>BEVÉTELEK ÖSSZESEN (B1-8)</t>
  </si>
  <si>
    <t>ÖNKORMÁNYZATI ELŐIRÁNYZATOK</t>
  </si>
  <si>
    <t>Rovat-szám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</si>
  <si>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</si>
  <si>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</si>
  <si>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</si>
  <si>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</si>
  <si>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</si>
  <si>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</si>
  <si>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</si>
  <si>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</si>
  <si>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</si>
  <si>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</si>
  <si>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</si>
  <si>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</si>
  <si>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</si>
  <si>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</si>
  <si>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</si>
  <si>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</si>
  <si>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</si>
  <si>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</si>
  <si>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</si>
  <si>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</si>
  <si>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</si>
  <si>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</si>
  <si>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</si>
  <si>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</si>
  <si>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Foglalkoztatottak egyéb személyi juttatásai</t>
  </si>
  <si>
    <t>K1113</t>
  </si>
  <si>
    <t xml:space="preserve">Foglalkoztatottak személyi juttatásai 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</si>
  <si>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</si>
  <si>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</si>
  <si>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</si>
  <si>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</si>
  <si>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K122</t>
  </si>
  <si>
    <t>Egyéb külső személyi juttatások</t>
  </si>
  <si>
    <t>K123</t>
  </si>
  <si>
    <t xml:space="preserve">Külső személyi juttatások </t>
  </si>
  <si>
    <t>K12</t>
  </si>
  <si>
    <t xml:space="preserve">Személyi juttatások </t>
  </si>
  <si>
    <t>K1</t>
  </si>
  <si>
    <t xml:space="preserve">Munkaadókat terhelő járulékok és szociális hozzájárulási adó                                                                            </t>
  </si>
  <si>
    <t>K2</t>
  </si>
  <si>
    <t>Szakmai anyagok beszerzése</t>
  </si>
  <si>
    <t>K311</t>
  </si>
  <si>
    <t>Üzemeltetési anyagok beszerzése</t>
  </si>
  <si>
    <t>K312</t>
  </si>
  <si>
    <t>Árubeszerzés</t>
  </si>
  <si>
    <t>K313</t>
  </si>
  <si>
    <t xml:space="preserve">Készletbeszerzés </t>
  </si>
  <si>
    <t>K31</t>
  </si>
  <si>
    <t>Informatikai szolgáltatások igénybevétele</t>
  </si>
  <si>
    <t>K321</t>
  </si>
  <si>
    <t>Egyéb kommunikációs szolgáltatások</t>
  </si>
  <si>
    <t>K322</t>
  </si>
  <si>
    <t xml:space="preserve">Kommunikációs szolgáltatások </t>
  </si>
  <si>
    <t>K32</t>
  </si>
  <si>
    <t>Közüzemi díjak</t>
  </si>
  <si>
    <t>K331</t>
  </si>
  <si>
    <t>Vásárolt élelmezés</t>
  </si>
  <si>
    <t>K332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</si>
  <si>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</si>
  <si>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</si>
  <si>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</si>
  <si>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</si>
  <si>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</si>
  <si>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</si>
  <si>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</si>
  <si>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</si>
  <si>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</si>
  <si>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</si>
  <si>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 xml:space="preserve">Szolgáltatási kiadások </t>
  </si>
  <si>
    <t>K33</t>
  </si>
  <si>
    <t>Kiküldetések kiadásai</t>
  </si>
  <si>
    <t>K341</t>
  </si>
  <si>
    <t>Reklám- és propagandakiadások</t>
  </si>
  <si>
    <t>K342</t>
  </si>
  <si>
    <t xml:space="preserve">Kiküldetések, reklám- és propagandakiadások 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</si>
  <si>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</si>
  <si>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</si>
  <si>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</si>
  <si>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</si>
  <si>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</si>
  <si>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</si>
  <si>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</si>
  <si>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</si>
  <si>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</si>
  <si>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</si>
  <si>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</si>
  <si>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 xml:space="preserve">Különféle befizetések és egyéb dologi kiadások </t>
  </si>
  <si>
    <t>K35</t>
  </si>
  <si>
    <t>K3</t>
  </si>
  <si>
    <t>Társadalombiztosítási ellátások</t>
  </si>
  <si>
    <t>K41</t>
  </si>
  <si>
    <t>Családi támogatások</t>
  </si>
  <si>
    <t>K42</t>
  </si>
  <si>
    <t>Pénzbeli kárpótlások, kártérítések</t>
  </si>
  <si>
    <t>K43</t>
  </si>
  <si>
    <t>Betegséggel kapcsolatos (nem társadalombiztosítási) ellátások</t>
  </si>
  <si>
    <t>K44</t>
  </si>
  <si>
    <t>Foglalkoztatással, munkanélküliséggel kapcsolatos ellátások</t>
  </si>
  <si>
    <t>K45</t>
  </si>
  <si>
    <t>Lakhatással kapcsolatos ellátások</t>
  </si>
  <si>
    <t>K46</t>
  </si>
  <si>
    <t>Intézményi ellátottak pénzbeli juttatásai</t>
  </si>
  <si>
    <t>K47</t>
  </si>
  <si>
    <t>Egyéb nem intézményi ellátások</t>
  </si>
  <si>
    <t>K48</t>
  </si>
  <si>
    <t xml:space="preserve">Ellátottak pénzbeli juttatásai </t>
  </si>
  <si>
    <t>K4</t>
  </si>
  <si>
    <t>Nemzetközi kötelezettségek</t>
  </si>
  <si>
    <t>K501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</si>
  <si>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</si>
  <si>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</si>
  <si>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</si>
  <si>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</si>
  <si>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</si>
  <si>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</si>
  <si>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</si>
  <si>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</si>
  <si>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</si>
  <si>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</si>
  <si>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</si>
  <si>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</si>
  <si>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</si>
  <si>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</si>
  <si>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</si>
  <si>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</si>
  <si>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</si>
  <si>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Egyéb működési célú támogatások államháztartáson kívülre</t>
  </si>
  <si>
    <t>Tartalékok-általános</t>
  </si>
  <si>
    <t>K512</t>
  </si>
  <si>
    <t>Tartalékok-cél</t>
  </si>
  <si>
    <t xml:space="preserve">Egyéb működési célú kiadások </t>
  </si>
  <si>
    <t>K5</t>
  </si>
  <si>
    <t>Működési költségvetés előirányzat csoport</t>
  </si>
  <si>
    <t>Ingatlanok beszerzése, létesítése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</si>
  <si>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</si>
  <si>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</si>
  <si>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</si>
  <si>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</si>
  <si>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</si>
  <si>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</si>
  <si>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Felújítási célú előzetesen felszámított általános forgalmi adó</t>
  </si>
  <si>
    <t>K74</t>
  </si>
  <si>
    <t>Felhalmozási célú garancia- és kezességvállalásból származó kifizetés államháztartáson belülre</t>
  </si>
  <si>
    <t>K81</t>
  </si>
  <si>
    <t>Felhalmozási célú visszatérítendő támogatások, kölcsönök nyújtása államháztartáson belülre</t>
  </si>
  <si>
    <t>K82</t>
  </si>
  <si>
    <t>Felhalmozási célú visszatérítendő támogatások, kölcsönök törlesztése államháztartáson belülre</t>
  </si>
  <si>
    <t>K83</t>
  </si>
  <si>
    <t>Egyéb felhalmozási célú támogatások államháztartáson belülre</t>
  </si>
  <si>
    <t>K84</t>
  </si>
  <si>
    <t>Felhalmozási célú garancia- és kezességvállalásból származó kifizetés államháztartáson kívülre</t>
  </si>
  <si>
    <t>K85</t>
  </si>
  <si>
    <t>Felhalmozási célú visszatérítendő támogatások, kölcsönök nyújtása államháztartáson kívülre</t>
  </si>
  <si>
    <t>K86</t>
  </si>
  <si>
    <t>Lakástámogatás</t>
  </si>
  <si>
    <t>K87</t>
  </si>
  <si>
    <t xml:space="preserve">Egyéb felhalmozási célú támogatások államháztartáson kívülre </t>
  </si>
  <si>
    <t>K88</t>
  </si>
  <si>
    <t xml:space="preserve">Egyéb felhalmozási célú kiadások </t>
  </si>
  <si>
    <t>K8</t>
  </si>
  <si>
    <t xml:space="preserve">Felhalmozási költségvetés előirányzat csoport </t>
  </si>
  <si>
    <t xml:space="preserve">Költségvetési kiadások </t>
  </si>
  <si>
    <t>K1-K8</t>
  </si>
  <si>
    <t xml:space="preserve">Hosszú lejáratú hitelek, kölcsönök törlesztése </t>
  </si>
  <si>
    <t>K9111</t>
  </si>
  <si>
    <t>Likviditási célú hitelek, kölcsönök törlesztése pénzügyi vállalkozásnak</t>
  </si>
  <si>
    <t>K9112</t>
  </si>
  <si>
    <t xml:space="preserve">Rövid lejáratú hitelek, kölcsönök törlesztése </t>
  </si>
  <si>
    <t>K9113</t>
  </si>
  <si>
    <t xml:space="preserve">Hitel-, kölcsöntörlesztés államháztartáson kívülre </t>
  </si>
  <si>
    <t>K911</t>
  </si>
  <si>
    <t>Forgatási célú belföldi értékpapírok vásárlása</t>
  </si>
  <si>
    <t>K9121</t>
  </si>
  <si>
    <t>Forgatási célú belföldi értékpapírok beváltása</t>
  </si>
  <si>
    <t>K9122</t>
  </si>
  <si>
    <t>Befektetési célú belföldi értékpapírok vásárlása</t>
  </si>
  <si>
    <t>K9123</t>
  </si>
  <si>
    <t>Befektetési célú belföldi értékpapírok beváltása</t>
  </si>
  <si>
    <t>K9124</t>
  </si>
  <si>
    <t xml:space="preserve">Belföldi értékpapírok kiadásai </t>
  </si>
  <si>
    <t>K912</t>
  </si>
  <si>
    <t>K913</t>
  </si>
  <si>
    <t>K914</t>
  </si>
  <si>
    <t>Központi, irányító szervi támogatások folyósítása</t>
  </si>
  <si>
    <t>K915</t>
  </si>
  <si>
    <t>Pénzeszközök betétként elhelyezése</t>
  </si>
  <si>
    <t>K916</t>
  </si>
  <si>
    <t>K917</t>
  </si>
  <si>
    <t>Központi költségvetés sajátos finanszírozási kiadásai</t>
  </si>
  <si>
    <t>K918</t>
  </si>
  <si>
    <t xml:space="preserve">Belföldi finanszírozás kiadásai 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</si>
  <si>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</si>
  <si>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</si>
  <si>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</si>
  <si>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</si>
  <si>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</si>
  <si>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</si>
  <si>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</si>
  <si>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Külföldi hitelek, kölcsönök törlesztése</t>
  </si>
  <si>
    <t>K924</t>
  </si>
  <si>
    <t xml:space="preserve">Külföldi finanszírozás kiadásai </t>
  </si>
  <si>
    <t>K92</t>
  </si>
  <si>
    <t>Adóssághoz nem kapcsolódó származékos ügyletek kiadásai</t>
  </si>
  <si>
    <t>K93</t>
  </si>
  <si>
    <t xml:space="preserve">Finanszírozási kiadások </t>
  </si>
  <si>
    <t>K9</t>
  </si>
  <si>
    <t>Rovat-
szám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</si>
  <si>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</si>
  <si>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</si>
  <si>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</si>
  <si>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</si>
  <si>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</si>
  <si>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</si>
  <si>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</si>
  <si>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</si>
  <si>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</si>
  <si>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 xml:space="preserve">Önkormányzatok működési támogatásai </t>
  </si>
  <si>
    <t>B11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</si>
  <si>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</si>
  <si>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</si>
  <si>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</si>
  <si>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</si>
  <si>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</si>
  <si>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</si>
  <si>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</si>
  <si>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</si>
  <si>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</si>
  <si>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B1</t>
  </si>
  <si>
    <t>B21</t>
  </si>
  <si>
    <t>Felhalmozási célú garancia- és kezességvállalásból származó megtérülések államháztartáson belülről</t>
  </si>
  <si>
    <t>B22</t>
  </si>
  <si>
    <t>Felhalmozási célú visszatérítendő támogatások, kölcsönök visszatérülése államháztartáson belülről</t>
  </si>
  <si>
    <t>B23</t>
  </si>
  <si>
    <t>Felhalmozási célú visszatérítendő támogatások, kölcsönök igénybevétele államháztartáson belülről</t>
  </si>
  <si>
    <t>B24</t>
  </si>
  <si>
    <t>Egyéb felhalmozási célú támogatások bevételei államháztartáson belülről</t>
  </si>
  <si>
    <t>B25</t>
  </si>
  <si>
    <t xml:space="preserve">Felhalmozási célú támogatások államháztartáson belülről </t>
  </si>
  <si>
    <t>B2</t>
  </si>
  <si>
    <t>Magánszemélyek jövedelemadói</t>
  </si>
  <si>
    <t>B311</t>
  </si>
  <si>
    <t xml:space="preserve">Társaságok jövedelemadói </t>
  </si>
  <si>
    <t>B312</t>
  </si>
  <si>
    <t xml:space="preserve">Jövedelemadók 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</si>
  <si>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</si>
  <si>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</si>
  <si>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</si>
  <si>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</si>
  <si>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</si>
  <si>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</si>
  <si>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</si>
  <si>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</si>
  <si>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</si>
  <si>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</si>
  <si>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</si>
  <si>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</si>
  <si>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</si>
  <si>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</si>
  <si>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</si>
  <si>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</si>
  <si>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</si>
  <si>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</t>
  </si>
  <si>
    <t>B35</t>
  </si>
  <si>
    <t xml:space="preserve">Egyéb közhatalmi bevételek </t>
  </si>
  <si>
    <t>B36</t>
  </si>
  <si>
    <t xml:space="preserve">Közhatalmi bevételek </t>
  </si>
  <si>
    <t>B3</t>
  </si>
  <si>
    <t>Áru- és készletértékesítés ellenértéke</t>
  </si>
  <si>
    <t>B401</t>
  </si>
  <si>
    <t>B402</t>
  </si>
  <si>
    <t>B403</t>
  </si>
  <si>
    <t>B404</t>
  </si>
  <si>
    <t>B405</t>
  </si>
  <si>
    <t>Kiszámlázott általános forgalmi adó</t>
  </si>
  <si>
    <t>B406</t>
  </si>
  <si>
    <t>B407</t>
  </si>
  <si>
    <t>B408</t>
  </si>
  <si>
    <t>B409</t>
  </si>
  <si>
    <t>B410</t>
  </si>
  <si>
    <t xml:space="preserve">Működési bevételek </t>
  </si>
  <si>
    <t>B4</t>
  </si>
  <si>
    <t>B51</t>
  </si>
  <si>
    <t>B52</t>
  </si>
  <si>
    <t>B53</t>
  </si>
  <si>
    <t>B54</t>
  </si>
  <si>
    <t>B55</t>
  </si>
  <si>
    <t xml:space="preserve">Felhalmozási bevételek </t>
  </si>
  <si>
    <t>B5</t>
  </si>
  <si>
    <t>Működési célú garancia- és kezességvállalásból származó megtérülések államháztartáson kívülről</t>
  </si>
  <si>
    <t>B61</t>
  </si>
  <si>
    <t>Működési célú visszatérítendő támogatások, kölcsönök visszatérülése államháztartáson kívülről</t>
  </si>
  <si>
    <t>B62</t>
  </si>
  <si>
    <t>Egyéb működési célú átvett pénzeszközök</t>
  </si>
  <si>
    <t>B63</t>
  </si>
  <si>
    <t xml:space="preserve">Működési célú átvett pénzeszközök </t>
  </si>
  <si>
    <t>B6</t>
  </si>
  <si>
    <t>Felhalmozási célú garancia- és kezességvállalásból származó megtérülések államháztartáson kívülről</t>
  </si>
  <si>
    <t>B71</t>
  </si>
  <si>
    <t>Felhalmozási célú visszatérítendő támogatások, kölcsönök visszatérülése államháztartáson kívülről</t>
  </si>
  <si>
    <t>B72</t>
  </si>
  <si>
    <t>Egyéb felhalmozási célú átvett pénzeszközök</t>
  </si>
  <si>
    <t>B73</t>
  </si>
  <si>
    <t xml:space="preserve">Felhalmozási célú átvett pénzeszközök </t>
  </si>
  <si>
    <t>B7</t>
  </si>
  <si>
    <t xml:space="preserve">Költségvetési bevételek </t>
  </si>
  <si>
    <t>B1-B7</t>
  </si>
  <si>
    <t xml:space="preserve">Hosszú lejáratú hitelek, kölcsönök felvétele </t>
  </si>
  <si>
    <t>B8111</t>
  </si>
  <si>
    <t>Likviditási célú hitelek, kölcsönök felvétele pénzügyi vállalkozástól</t>
  </si>
  <si>
    <t>B8112</t>
  </si>
  <si>
    <t xml:space="preserve">Rövid lejáratú hitelek, kölcsönök felvétele  </t>
  </si>
  <si>
    <t>B8113</t>
  </si>
  <si>
    <t xml:space="preserve">Hitel-, kölcsönfelvétel államháztartáson kívülről </t>
  </si>
  <si>
    <t>B811</t>
  </si>
  <si>
    <t>Forgatási célú belföldi értékpapírok beváltása, értékesítése</t>
  </si>
  <si>
    <t>B8121</t>
  </si>
  <si>
    <t>B8122</t>
  </si>
  <si>
    <t>B8123</t>
  </si>
  <si>
    <t>B8124</t>
  </si>
  <si>
    <t xml:space="preserve">Belföldi értékpapírok bevételei </t>
  </si>
  <si>
    <t>B812</t>
  </si>
  <si>
    <t>Előző év költségvetési maradványának igénybevétele MŰKÖDÉSRE</t>
  </si>
  <si>
    <t>B8131</t>
  </si>
  <si>
    <t>Előző év költségvetési maradványának igénybevétele FELHALMOZÁSRA</t>
  </si>
  <si>
    <t>Előző év vállalkozási maradványának igénybevétele MŰKÖDÉSRE</t>
  </si>
  <si>
    <t>B8132</t>
  </si>
  <si>
    <t>Előző év vállalkozási maradványának igénybevétele FELHALMOZÁSRA</t>
  </si>
  <si>
    <t xml:space="preserve">Maradvány igénybevétele </t>
  </si>
  <si>
    <t>B813</t>
  </si>
  <si>
    <t>B814</t>
  </si>
  <si>
    <t>B815</t>
  </si>
  <si>
    <t>Központi, irányító szervi támogatás</t>
  </si>
  <si>
    <t>B816</t>
  </si>
  <si>
    <t>B817</t>
  </si>
  <si>
    <t>Központi költségvetés sajátos finanszírozási bevételei</t>
  </si>
  <si>
    <t>B818</t>
  </si>
  <si>
    <t xml:space="preserve">Belföldi finanszírozás bevételei </t>
  </si>
  <si>
    <t>B81</t>
  </si>
  <si>
    <t>B821</t>
  </si>
  <si>
    <t>Befektetési célú külföldi értékpapírok beváltása, értékesítése</t>
  </si>
  <si>
    <t>B822</t>
  </si>
  <si>
    <t>B823</t>
  </si>
  <si>
    <t xml:space="preserve">Külföldi hitelek, kölcsönök felvétele </t>
  </si>
  <si>
    <t>B824</t>
  </si>
  <si>
    <t xml:space="preserve">Külföldi finanszírozás bevételei </t>
  </si>
  <si>
    <t>B82</t>
  </si>
  <si>
    <t>B83</t>
  </si>
  <si>
    <t xml:space="preserve">Finanszírozási bevételek </t>
  </si>
  <si>
    <t>B8</t>
  </si>
  <si>
    <t>Önkormányzat</t>
  </si>
  <si>
    <t>B8.1. Elözőévi maradvány igénybevétele</t>
  </si>
  <si>
    <t>B8.2. Központi irányitó szervi támogatás</t>
  </si>
  <si>
    <t>Eredeti előirányzat</t>
  </si>
  <si>
    <t>1. sz. melléklet</t>
  </si>
  <si>
    <t>Virágfüzér Óvoda</t>
  </si>
  <si>
    <t xml:space="preserve">Nagylózs Község Önkormányzata </t>
  </si>
  <si>
    <t>Módosított előirányzat</t>
  </si>
  <si>
    <t>I. sz. melléklet</t>
  </si>
  <si>
    <t>K513</t>
  </si>
  <si>
    <t>Kiadások (Ft)</t>
  </si>
  <si>
    <t>Bevételek (Ft)</t>
  </si>
  <si>
    <t>,</t>
  </si>
  <si>
    <t>Az egységes rovatrend szerint a kiemelt kiadási és bevételi jogcímek 2020. évi költségvetés módosítás</t>
  </si>
  <si>
    <t>Nagylózs Község Önkormányzat 2020.évi költségvetés módosítás</t>
  </si>
  <si>
    <t>Nagylózs Község Önkormányzat 2020. évi költségvetés módosítás</t>
  </si>
  <si>
    <t>Működési bevételek összesen</t>
  </si>
  <si>
    <t>Felhalmozási bevételek összesen</t>
  </si>
  <si>
    <t xml:space="preserve">Működési bevételek és működési kiadások egyenlege </t>
  </si>
  <si>
    <t xml:space="preserve">Felhalmozási bevételek és a felhalmozási kiadások egyenlege </t>
  </si>
  <si>
    <t>2.sz.melléklet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</si>
</sst>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##########"/>
    <numFmt numFmtId="165" formatCode="0__"/>
  </numFmts>
  <fonts count="33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10"/>
      <name val="Bookman Old Style"/>
      <family val="1"/>
      <charset val="238"/>
    </font>
    <font>
      <sz val="10"/>
      <color indexed="8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0"/>
      <color indexed="8"/>
      <name val="Bookman Old Style"/>
      <family val="1"/>
      <charset val="238"/>
    </font>
    <font>
      <b/>
      <sz val="12"/>
      <name val="Bookman Old Style"/>
      <family val="1"/>
      <charset val="238"/>
    </font>
    <font>
      <b/>
      <sz val="11"/>
      <color indexed="8"/>
      <name val="Bookman Old Style"/>
      <family val="1"/>
      <charset val="238"/>
    </font>
    <font>
      <sz val="11"/>
      <color indexed="8"/>
      <name val="Bookman Old Style"/>
      <family val="1"/>
      <charset val="238"/>
    </font>
    <font>
      <sz val="10"/>
      <name val="Arial"/>
      <family val="2"/>
      <charset val="238"/>
    </font>
    <font>
      <b/>
      <i/>
      <sz val="14"/>
      <color indexed="8"/>
      <name val="Bookman Old Style"/>
      <family val="1"/>
      <charset val="238"/>
    </font>
    <font>
      <b/>
      <sz val="14"/>
      <color indexed="8"/>
      <name val="Bookman Old Style"/>
      <family val="1"/>
      <charset val="238"/>
    </font>
    <font>
      <b/>
      <sz val="11"/>
      <name val="Bookman Old Style"/>
      <family val="1"/>
      <charset val="238"/>
    </font>
    <font>
      <b/>
      <i/>
      <u/>
      <sz val="12"/>
      <color indexed="8"/>
      <name val="Bookman Old Style"/>
      <family val="1"/>
      <charset val="238"/>
    </font>
    <font>
      <b/>
      <sz val="12"/>
      <color indexed="8"/>
      <name val="Bookman Old Style"/>
      <family val="1"/>
      <charset val="238"/>
    </font>
    <font>
      <b/>
      <sz val="10"/>
      <name val="Arial"/>
      <family val="2"/>
      <charset val="238"/>
    </font>
    <font>
      <sz val="12"/>
      <color indexed="8"/>
      <name val="Bookman Old Style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6"/>
      <color indexed="8"/>
      <name val="Bookman Old Style"/>
      <family val="1"/>
      <charset val="238"/>
    </font>
    <font>
      <sz val="11"/>
      <name val="Bookman Old Style"/>
      <family val="1"/>
      <charset val="238"/>
    </font>
    <font>
      <sz val="16"/>
      <color indexed="8"/>
      <name val="Calibri"/>
      <family val="2"/>
      <charset val="238"/>
    </font>
    <font>
      <b/>
      <i/>
      <u/>
      <sz val="10"/>
      <color indexed="8"/>
      <name val="Bookman Old Style"/>
      <family val="1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2" fillId="0" borderId="0"/>
    <xf numFmtId="0" fontId="4" fillId="0" borderId="0"/>
    <xf numFmtId="0" fontId="27" fillId="0" borderId="0"/>
    <xf numFmtId="0" fontId="23" fillId="0" borderId="0"/>
    <xf numFmtId="0" fontId="6" fillId="0" borderId="0"/>
  </cellStyleXfs>
  <cellXfs count="118">
    <xf numFmtId="0" fontId="0" fillId="0" borderId="0" xfId="0"/>
    <xf numFmtId="0" fontId="27" fillId="0" borderId="0" xfId="6"/>
    <xf numFmtId="0" fontId="27" fillId="0" borderId="0" xfId="6" applyAlignment="1">
      <alignment horizontal="right"/>
    </xf>
    <xf numFmtId="0" fontId="7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left" vertical="center" wrapText="1"/>
    </xf>
    <xf numFmtId="0" fontId="10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13" fillId="0" borderId="0" xfId="6" applyFont="1"/>
    <xf numFmtId="0" fontId="14" fillId="0" borderId="0" xfId="6" applyFont="1" applyFill="1" applyBorder="1" applyAlignment="1">
      <alignment horizontal="left" vertical="center" wrapText="1"/>
    </xf>
    <xf numFmtId="0" fontId="12" fillId="0" borderId="1" xfId="6" applyFont="1" applyFill="1" applyBorder="1" applyAlignment="1">
      <alignment vertical="center" wrapText="1"/>
    </xf>
    <xf numFmtId="0" fontId="27" fillId="0" borderId="0" xfId="6" applyAlignment="1"/>
    <xf numFmtId="0" fontId="15" fillId="0" borderId="0" xfId="6" applyFont="1"/>
    <xf numFmtId="0" fontId="8" fillId="0" borderId="1" xfId="6" applyFont="1" applyFill="1" applyBorder="1" applyAlignment="1">
      <alignment vertical="center"/>
    </xf>
    <xf numFmtId="0" fontId="8" fillId="0" borderId="1" xfId="6" applyNumberFormat="1" applyFont="1" applyFill="1" applyBorder="1" applyAlignment="1">
      <alignment vertical="center"/>
    </xf>
    <xf numFmtId="164" fontId="8" fillId="0" borderId="1" xfId="6" applyNumberFormat="1" applyFont="1" applyFill="1" applyBorder="1" applyAlignment="1">
      <alignment vertical="center"/>
    </xf>
    <xf numFmtId="0" fontId="8" fillId="0" borderId="1" xfId="6" applyFont="1" applyFill="1" applyBorder="1" applyAlignment="1">
      <alignment vertical="center" wrapText="1"/>
    </xf>
    <xf numFmtId="0" fontId="10" fillId="0" borderId="1" xfId="6" applyFont="1" applyFill="1" applyBorder="1" applyAlignment="1">
      <alignment vertical="center" wrapText="1"/>
    </xf>
    <xf numFmtId="164" fontId="10" fillId="0" borderId="1" xfId="6" applyNumberFormat="1" applyFont="1" applyFill="1" applyBorder="1" applyAlignment="1">
      <alignment vertical="center"/>
    </xf>
    <xf numFmtId="164" fontId="12" fillId="0" borderId="1" xfId="6" applyNumberFormat="1" applyFont="1" applyFill="1" applyBorder="1" applyAlignment="1">
      <alignment vertical="center"/>
    </xf>
    <xf numFmtId="0" fontId="12" fillId="0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left" vertical="center" wrapText="1"/>
    </xf>
    <xf numFmtId="0" fontId="17" fillId="0" borderId="1" xfId="6" applyFont="1" applyFill="1" applyBorder="1" applyAlignment="1">
      <alignment horizontal="left" vertical="center" wrapText="1"/>
    </xf>
    <xf numFmtId="0" fontId="7" fillId="0" borderId="1" xfId="6" applyFont="1" applyFill="1" applyBorder="1" applyAlignment="1">
      <alignment vertical="center" wrapText="1"/>
    </xf>
    <xf numFmtId="0" fontId="7" fillId="0" borderId="1" xfId="6" applyFont="1" applyFill="1" applyBorder="1" applyAlignment="1">
      <alignment vertical="center"/>
    </xf>
    <xf numFmtId="165" fontId="8" fillId="0" borderId="1" xfId="6" applyNumberFormat="1" applyFont="1" applyFill="1" applyBorder="1" applyAlignment="1">
      <alignment horizontal="left" vertical="center"/>
    </xf>
    <xf numFmtId="0" fontId="12" fillId="0" borderId="1" xfId="6" applyFont="1" applyFill="1" applyBorder="1" applyAlignment="1">
      <alignment horizontal="left" vertical="center"/>
    </xf>
    <xf numFmtId="164" fontId="19" fillId="4" borderId="1" xfId="6" applyNumberFormat="1" applyFont="1" applyFill="1" applyBorder="1" applyAlignment="1">
      <alignment vertical="center"/>
    </xf>
    <xf numFmtId="0" fontId="27" fillId="0" borderId="0" xfId="6" applyBorder="1"/>
    <xf numFmtId="0" fontId="20" fillId="0" borderId="0" xfId="6" applyFont="1" applyFill="1" applyBorder="1" applyAlignment="1">
      <alignment horizontal="left" vertical="center" wrapText="1"/>
    </xf>
    <xf numFmtId="0" fontId="7" fillId="0" borderId="1" xfId="6" applyFont="1" applyFill="1" applyBorder="1" applyAlignment="1">
      <alignment horizontal="left" vertical="center"/>
    </xf>
    <xf numFmtId="0" fontId="14" fillId="0" borderId="0" xfId="6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left" vertical="center"/>
    </xf>
    <xf numFmtId="0" fontId="20" fillId="0" borderId="0" xfId="6" applyFont="1" applyFill="1" applyBorder="1" applyAlignment="1">
      <alignment horizontal="left" vertical="center"/>
    </xf>
    <xf numFmtId="0" fontId="17" fillId="0" borderId="1" xfId="6" applyFont="1" applyFill="1" applyBorder="1" applyAlignment="1">
      <alignment horizontal="left" vertical="center"/>
    </xf>
    <xf numFmtId="0" fontId="11" fillId="4" borderId="1" xfId="6" applyFont="1" applyFill="1" applyBorder="1" applyAlignment="1">
      <alignment horizontal="left" vertical="center"/>
    </xf>
    <xf numFmtId="0" fontId="19" fillId="4" borderId="1" xfId="6" applyFont="1" applyFill="1" applyBorder="1" applyAlignment="1">
      <alignment horizontal="left" vertical="center" wrapText="1"/>
    </xf>
    <xf numFmtId="0" fontId="19" fillId="5" borderId="1" xfId="6" applyFont="1" applyFill="1" applyBorder="1"/>
    <xf numFmtId="0" fontId="13" fillId="0" borderId="2" xfId="6" applyFont="1" applyBorder="1"/>
    <xf numFmtId="0" fontId="12" fillId="0" borderId="2" xfId="6" applyFont="1" applyBorder="1"/>
    <xf numFmtId="0" fontId="12" fillId="5" borderId="2" xfId="6" applyFont="1" applyFill="1" applyBorder="1"/>
    <xf numFmtId="0" fontId="24" fillId="0" borderId="0" xfId="6" applyFont="1"/>
    <xf numFmtId="0" fontId="10" fillId="0" borderId="1" xfId="6" applyFont="1" applyFill="1" applyBorder="1" applyAlignment="1"/>
    <xf numFmtId="0" fontId="10" fillId="0" borderId="1" xfId="6" applyFont="1" applyFill="1" applyBorder="1" applyAlignment="1">
      <alignment wrapText="1"/>
    </xf>
    <xf numFmtId="0" fontId="15" fillId="0" borderId="0" xfId="6" applyFont="1" applyAlignment="1">
      <alignment horizontal="center" wrapText="1"/>
    </xf>
    <xf numFmtId="0" fontId="10" fillId="0" borderId="1" xfId="6" applyFont="1" applyBorder="1" applyAlignment="1">
      <alignment horizontal="center" vertical="center" wrapText="1"/>
    </xf>
    <xf numFmtId="0" fontId="13" fillId="0" borderId="0" xfId="6" applyFont="1" applyAlignment="1">
      <alignment horizontal="center" wrapText="1"/>
    </xf>
    <xf numFmtId="3" fontId="13" fillId="0" borderId="1" xfId="6" applyNumberFormat="1" applyFont="1" applyBorder="1"/>
    <xf numFmtId="3" fontId="7" fillId="0" borderId="1" xfId="6" applyNumberFormat="1" applyFont="1" applyFill="1" applyBorder="1" applyAlignment="1">
      <alignment horizontal="right" vertical="center" wrapText="1"/>
    </xf>
    <xf numFmtId="3" fontId="7" fillId="0" borderId="1" xfId="6" applyNumberFormat="1" applyFont="1" applyFill="1" applyBorder="1" applyAlignment="1">
      <alignment horizontal="left" vertical="center" wrapText="1"/>
    </xf>
    <xf numFmtId="3" fontId="9" fillId="0" borderId="1" xfId="6" applyNumberFormat="1" applyFont="1" applyFill="1" applyBorder="1" applyAlignment="1">
      <alignment horizontal="right" vertical="center" wrapText="1"/>
    </xf>
    <xf numFmtId="3" fontId="7" fillId="0" borderId="1" xfId="6" applyNumberFormat="1" applyFont="1" applyFill="1" applyBorder="1" applyAlignment="1">
      <alignment horizontal="right" vertical="center"/>
    </xf>
    <xf numFmtId="3" fontId="7" fillId="0" borderId="1" xfId="6" applyNumberFormat="1" applyFont="1" applyFill="1" applyBorder="1" applyAlignment="1">
      <alignment horizontal="left" vertical="center"/>
    </xf>
    <xf numFmtId="3" fontId="9" fillId="0" borderId="1" xfId="6" applyNumberFormat="1" applyFont="1" applyFill="1" applyBorder="1" applyAlignment="1">
      <alignment horizontal="right" vertical="center"/>
    </xf>
    <xf numFmtId="0" fontId="13" fillId="0" borderId="0" xfId="6" applyFont="1" applyFill="1"/>
    <xf numFmtId="3" fontId="12" fillId="5" borderId="1" xfId="6" applyNumberFormat="1" applyFont="1" applyFill="1" applyBorder="1"/>
    <xf numFmtId="3" fontId="13" fillId="4" borderId="1" xfId="6" applyNumberFormat="1" applyFont="1" applyFill="1" applyBorder="1"/>
    <xf numFmtId="3" fontId="9" fillId="4" borderId="1" xfId="6" applyNumberFormat="1" applyFont="1" applyFill="1" applyBorder="1" applyAlignment="1">
      <alignment horizontal="right" vertical="center"/>
    </xf>
    <xf numFmtId="3" fontId="13" fillId="0" borderId="1" xfId="0" applyNumberFormat="1" applyFont="1" applyBorder="1"/>
    <xf numFmtId="3" fontId="12" fillId="0" borderId="1" xfId="0" applyNumberFormat="1" applyFont="1" applyBorder="1"/>
    <xf numFmtId="0" fontId="1" fillId="0" borderId="0" xfId="6" applyFont="1" applyBorder="1"/>
    <xf numFmtId="3" fontId="12" fillId="0" borderId="1" xfId="6" applyNumberFormat="1" applyFont="1" applyBorder="1"/>
    <xf numFmtId="3" fontId="29" fillId="0" borderId="1" xfId="0" applyNumberFormat="1" applyFont="1" applyBorder="1" applyAlignment="1">
      <alignment horizontal="left" vertical="center" wrapText="1"/>
    </xf>
    <xf numFmtId="3" fontId="17" fillId="0" borderId="1" xfId="0" applyNumberFormat="1" applyFont="1" applyBorder="1" applyAlignment="1">
      <alignment horizontal="left" vertical="center" wrapText="1"/>
    </xf>
    <xf numFmtId="3" fontId="29" fillId="0" borderId="1" xfId="0" applyNumberFormat="1" applyFont="1" applyBorder="1" applyAlignment="1">
      <alignment horizontal="left" vertical="center"/>
    </xf>
    <xf numFmtId="3" fontId="17" fillId="0" borderId="1" xfId="0" applyNumberFormat="1" applyFont="1" applyBorder="1" applyAlignment="1">
      <alignment horizontal="left" vertical="center"/>
    </xf>
    <xf numFmtId="3" fontId="29" fillId="0" borderId="1" xfId="0" applyNumberFormat="1" applyFont="1" applyBorder="1" applyAlignment="1">
      <alignment horizontal="right" vertical="center"/>
    </xf>
    <xf numFmtId="3" fontId="13" fillId="6" borderId="1" xfId="0" applyNumberFormat="1" applyFont="1" applyFill="1" applyBorder="1"/>
    <xf numFmtId="164" fontId="12" fillId="6" borderId="1" xfId="6" applyNumberFormat="1" applyFont="1" applyFill="1" applyBorder="1" applyAlignment="1">
      <alignment vertical="center"/>
    </xf>
    <xf numFmtId="3" fontId="13" fillId="6" borderId="1" xfId="6" applyNumberFormat="1" applyFont="1" applyFill="1" applyBorder="1"/>
    <xf numFmtId="0" fontId="18" fillId="6" borderId="1" xfId="6" applyFont="1" applyFill="1" applyBorder="1"/>
    <xf numFmtId="0" fontId="19" fillId="7" borderId="1" xfId="6" applyFont="1" applyFill="1" applyBorder="1" applyAlignment="1">
      <alignment horizontal="left" vertical="center"/>
    </xf>
    <xf numFmtId="3" fontId="13" fillId="7" borderId="1" xfId="0" applyNumberFormat="1" applyFont="1" applyFill="1" applyBorder="1"/>
    <xf numFmtId="3" fontId="17" fillId="7" borderId="1" xfId="0" applyNumberFormat="1" applyFont="1" applyFill="1" applyBorder="1" applyAlignment="1">
      <alignment horizontal="right" vertical="center"/>
    </xf>
    <xf numFmtId="0" fontId="21" fillId="8" borderId="1" xfId="6" applyFont="1" applyFill="1" applyBorder="1"/>
    <xf numFmtId="3" fontId="12" fillId="8" borderId="1" xfId="0" applyNumberFormat="1" applyFont="1" applyFill="1" applyBorder="1" applyAlignment="1">
      <alignment horizontal="right"/>
    </xf>
    <xf numFmtId="3" fontId="29" fillId="0" borderId="1" xfId="6" applyNumberFormat="1" applyFont="1" applyFill="1" applyBorder="1" applyAlignment="1">
      <alignment horizontal="right" vertical="center"/>
    </xf>
    <xf numFmtId="3" fontId="17" fillId="0" borderId="1" xfId="6" applyNumberFormat="1" applyFont="1" applyFill="1" applyBorder="1" applyAlignment="1">
      <alignment horizontal="right" vertical="center"/>
    </xf>
    <xf numFmtId="0" fontId="15" fillId="0" borderId="0" xfId="0" applyFont="1"/>
    <xf numFmtId="0" fontId="28" fillId="0" borderId="0" xfId="0" applyFont="1"/>
    <xf numFmtId="0" fontId="30" fillId="0" borderId="0" xfId="0" applyFont="1"/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1" fillId="3" borderId="1" xfId="0" applyFont="1" applyFill="1" applyBorder="1"/>
    <xf numFmtId="0" fontId="9" fillId="4" borderId="1" xfId="0" applyFont="1" applyFill="1" applyBorder="1" applyAlignment="1">
      <alignment horizontal="left" vertical="center" wrapText="1"/>
    </xf>
    <xf numFmtId="0" fontId="10" fillId="9" borderId="1" xfId="0" applyFont="1" applyFill="1" applyBorder="1"/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10" fillId="5" borderId="1" xfId="0" applyFont="1" applyFill="1" applyBorder="1"/>
    <xf numFmtId="3" fontId="22" fillId="0" borderId="1" xfId="0" applyNumberFormat="1" applyFont="1" applyBorder="1"/>
    <xf numFmtId="3" fontId="22" fillId="9" borderId="1" xfId="0" applyNumberFormat="1" applyFont="1" applyFill="1" applyBorder="1"/>
    <xf numFmtId="3" fontId="22" fillId="10" borderId="1" xfId="0" applyNumberFormat="1" applyFont="1" applyFill="1" applyBorder="1"/>
    <xf numFmtId="3" fontId="22" fillId="7" borderId="1" xfId="0" applyNumberFormat="1" applyFont="1" applyFill="1" applyBorder="1"/>
    <xf numFmtId="3" fontId="22" fillId="8" borderId="1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10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8" fillId="8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32" fillId="0" borderId="0" xfId="0" applyFont="1"/>
    <xf numFmtId="0" fontId="16" fillId="0" borderId="0" xfId="6" applyFont="1" applyAlignment="1">
      <alignment horizontal="center"/>
    </xf>
    <xf numFmtId="0" fontId="15" fillId="0" borderId="0" xfId="6" applyFont="1" applyAlignment="1">
      <alignment horizontal="center" wrapText="1"/>
    </xf>
    <xf numFmtId="0" fontId="25" fillId="0" borderId="2" xfId="6" applyFont="1" applyBorder="1" applyAlignment="1">
      <alignment horizontal="center"/>
    </xf>
    <xf numFmtId="0" fontId="25" fillId="0" borderId="3" xfId="6" applyFont="1" applyBorder="1" applyAlignment="1">
      <alignment horizontal="center"/>
    </xf>
    <xf numFmtId="0" fontId="25" fillId="0" borderId="1" xfId="6" applyFont="1" applyBorder="1" applyAlignment="1">
      <alignment horizontal="center"/>
    </xf>
    <xf numFmtId="0" fontId="16" fillId="0" borderId="0" xfId="6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/>
    </xf>
  </cellXfs>
  <cellStyles count="9">
    <cellStyle name="Hiperhivatkozás" xfId="1"/>
    <cellStyle name="Már látott hiperhivatkozás" xfId="2"/>
    <cellStyle name="Normál" xfId="0" builtinId="0"/>
    <cellStyle name="Normál 2" xfId="3"/>
    <cellStyle name="Normál 2 2" xfId="4"/>
    <cellStyle name="Normál 2_kozlo_2013e_0_08_Fertőszentmiklós" xfId="5"/>
    <cellStyle name="Normál 3" xfId="6"/>
    <cellStyle name="Normál 4" xfId="7"/>
    <cellStyle name="Normal_ered102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FF"/>
      <color rgb="FFFFCC00"/>
      <color rgb="FF00FF00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sigone.Anita/Saved%20Games/Google%20Drive/pedagogus/kat_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sigone.Anita/Saved%20Games/Google%20Drive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sigone.Anita/Saved%20Games/Google%20Drive/norma_2008/Oracle_ba/adat_2008_vesz2fe_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/2019/K&#246;lts&#233;gvet&#233;s%20t&#225;bl&#225;i-2019.telj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s"/>
      <sheetName val="Munka1"/>
      <sheetName val="MEGYE"/>
      <sheetName val="T3A_1"/>
      <sheetName val="T3A_2"/>
      <sheetName val="flag_1"/>
      <sheetName val="feor_0_4"/>
      <sheetName val="feor_5_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 refreshError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 refreshError="1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 refreshError="1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er"/>
      <sheetName val="lendvai"/>
      <sheetName val="Options"/>
      <sheetName val="NATUR_ksh"/>
      <sheetName val="NATUR_select"/>
      <sheetName val="orabol"/>
      <sheetName val="vezer"/>
      <sheetName val="KSH"/>
      <sheetName val="seged"/>
      <sheetName val="s_2"/>
      <sheetName val="g_a_1"/>
      <sheetName val="g_a_2"/>
      <sheetName val="mutato_g"/>
      <sheetName val="Ft_g"/>
      <sheetName val="s_a_1"/>
      <sheetName val="s_a_2"/>
      <sheetName val="s_a_3"/>
      <sheetName val="mutato_s"/>
      <sheetName val="Ft_s"/>
      <sheetName val="k_a_1"/>
      <sheetName val="k_a_2"/>
      <sheetName val="k_a_3"/>
      <sheetName val="mutato_k"/>
      <sheetName val="FT_k"/>
      <sheetName val="GLOBÁLIS"/>
      <sheetName val="SZOCIÁLIS"/>
      <sheetName val="KÖZOKTATÁS"/>
      <sheetName val="bibi"/>
      <sheetName val="v_g"/>
      <sheetName val="v_s"/>
      <sheetName val="v_k"/>
      <sheetName val="v_ki"/>
      <sheetName val="T"/>
      <sheetName val="sum"/>
      <sheetName val="modell_min"/>
    </sheetNames>
    <sheetDataSet>
      <sheetData sheetId="0"/>
      <sheetData sheetId="1"/>
      <sheetData sheetId="2"/>
      <sheetData sheetId="3"/>
      <sheetData sheetId="4">
        <row r="16">
          <cell r="C16" t="str">
            <v>TAM_JOGC_FELD_KOD</v>
          </cell>
          <cell r="D16" t="str">
            <v>SUM(NATUR_MUT_ERT)</v>
          </cell>
        </row>
        <row r="17">
          <cell r="C17">
            <v>901010001</v>
          </cell>
          <cell r="D17">
            <v>10162047</v>
          </cell>
        </row>
        <row r="18">
          <cell r="C18">
            <v>901010002</v>
          </cell>
          <cell r="D18">
            <v>1751</v>
          </cell>
        </row>
        <row r="19">
          <cell r="C19">
            <v>901010003</v>
          </cell>
          <cell r="D19">
            <v>1025</v>
          </cell>
        </row>
        <row r="20">
          <cell r="C20">
            <v>901010004</v>
          </cell>
          <cell r="D20">
            <v>6443895</v>
          </cell>
        </row>
        <row r="21">
          <cell r="C21">
            <v>901020001</v>
          </cell>
        </row>
        <row r="22">
          <cell r="C22">
            <v>901020002</v>
          </cell>
        </row>
        <row r="23">
          <cell r="C23">
            <v>901020003</v>
          </cell>
        </row>
        <row r="24">
          <cell r="C24">
            <v>901020004</v>
          </cell>
        </row>
        <row r="25">
          <cell r="C25">
            <v>901020005</v>
          </cell>
        </row>
        <row r="26">
          <cell r="C26">
            <v>901030001</v>
          </cell>
        </row>
        <row r="27">
          <cell r="C27">
            <v>901030002</v>
          </cell>
        </row>
        <row r="28">
          <cell r="C28">
            <v>901030003</v>
          </cell>
        </row>
        <row r="29">
          <cell r="C29">
            <v>901030004</v>
          </cell>
        </row>
        <row r="30">
          <cell r="C30">
            <v>901030005</v>
          </cell>
        </row>
        <row r="31">
          <cell r="C31">
            <v>901030006</v>
          </cell>
        </row>
        <row r="32">
          <cell r="C32">
            <v>901040001</v>
          </cell>
          <cell r="D32">
            <v>10162047</v>
          </cell>
        </row>
        <row r="33">
          <cell r="C33">
            <v>901040002</v>
          </cell>
          <cell r="D33">
            <v>1910435</v>
          </cell>
        </row>
        <row r="34">
          <cell r="C34">
            <v>901050001</v>
          </cell>
          <cell r="D34">
            <v>302353</v>
          </cell>
        </row>
        <row r="35">
          <cell r="C35">
            <v>901060001</v>
          </cell>
          <cell r="D35">
            <v>1627815</v>
          </cell>
        </row>
        <row r="36">
          <cell r="C36">
            <v>901070001</v>
          </cell>
          <cell r="D36">
            <v>315125</v>
          </cell>
        </row>
        <row r="37">
          <cell r="C37">
            <v>901070002</v>
          </cell>
          <cell r="D37">
            <v>768378</v>
          </cell>
        </row>
        <row r="38">
          <cell r="C38">
            <v>901070003</v>
          </cell>
          <cell r="D38">
            <v>601375</v>
          </cell>
        </row>
        <row r="39">
          <cell r="C39">
            <v>901080001</v>
          </cell>
          <cell r="D39">
            <v>4478916337</v>
          </cell>
        </row>
        <row r="40">
          <cell r="C40">
            <v>901090001</v>
          </cell>
          <cell r="D40">
            <v>11846570</v>
          </cell>
        </row>
        <row r="41">
          <cell r="C41">
            <v>901100001</v>
          </cell>
          <cell r="D41">
            <v>10162047</v>
          </cell>
        </row>
        <row r="42">
          <cell r="C42">
            <v>901100002</v>
          </cell>
          <cell r="D42">
            <v>20</v>
          </cell>
        </row>
        <row r="43">
          <cell r="C43">
            <v>901100003</v>
          </cell>
          <cell r="D43">
            <v>10162047</v>
          </cell>
        </row>
        <row r="44">
          <cell r="C44">
            <v>901110101</v>
          </cell>
        </row>
        <row r="45">
          <cell r="C45">
            <v>901110102</v>
          </cell>
        </row>
        <row r="46">
          <cell r="C46">
            <v>901110103</v>
          </cell>
        </row>
        <row r="47">
          <cell r="C47">
            <v>901110104</v>
          </cell>
        </row>
        <row r="48">
          <cell r="C48">
            <v>901110105</v>
          </cell>
        </row>
        <row r="49">
          <cell r="C49">
            <v>901110106</v>
          </cell>
        </row>
        <row r="50">
          <cell r="C50">
            <v>901110107</v>
          </cell>
        </row>
        <row r="51">
          <cell r="C51">
            <v>901110108</v>
          </cell>
        </row>
        <row r="52">
          <cell r="C52">
            <v>901110201</v>
          </cell>
          <cell r="D52">
            <v>538</v>
          </cell>
        </row>
        <row r="53">
          <cell r="C53">
            <v>901110202</v>
          </cell>
          <cell r="D53">
            <v>11525</v>
          </cell>
        </row>
        <row r="54">
          <cell r="C54">
            <v>901110203</v>
          </cell>
          <cell r="D54">
            <v>1937</v>
          </cell>
        </row>
        <row r="55">
          <cell r="C55">
            <v>901110204</v>
          </cell>
          <cell r="D55">
            <v>30</v>
          </cell>
        </row>
        <row r="56">
          <cell r="C56">
            <v>901110205</v>
          </cell>
          <cell r="D56">
            <v>1454</v>
          </cell>
        </row>
        <row r="57">
          <cell r="C57">
            <v>901110206</v>
          </cell>
          <cell r="D57">
            <v>56</v>
          </cell>
        </row>
        <row r="58">
          <cell r="C58">
            <v>901110207</v>
          </cell>
          <cell r="D58">
            <v>192</v>
          </cell>
        </row>
        <row r="59">
          <cell r="C59">
            <v>901110208</v>
          </cell>
          <cell r="D59">
            <v>0</v>
          </cell>
        </row>
        <row r="60">
          <cell r="C60">
            <v>901110301</v>
          </cell>
          <cell r="D60">
            <v>81872</v>
          </cell>
        </row>
        <row r="61">
          <cell r="C61">
            <v>901110302</v>
          </cell>
          <cell r="D61">
            <v>4481</v>
          </cell>
        </row>
        <row r="62">
          <cell r="C62">
            <v>901110303</v>
          </cell>
          <cell r="D62">
            <v>7472</v>
          </cell>
        </row>
        <row r="63">
          <cell r="C63">
            <v>901110304</v>
          </cell>
          <cell r="D63">
            <v>2319</v>
          </cell>
        </row>
        <row r="64">
          <cell r="C64">
            <v>901110305</v>
          </cell>
          <cell r="D64">
            <v>29506</v>
          </cell>
        </row>
        <row r="65">
          <cell r="C65">
            <v>901110306</v>
          </cell>
          <cell r="D65">
            <v>1944</v>
          </cell>
        </row>
        <row r="66">
          <cell r="C66">
            <v>901110307</v>
          </cell>
          <cell r="D66">
            <v>3739</v>
          </cell>
        </row>
        <row r="67">
          <cell r="C67">
            <v>901110308</v>
          </cell>
          <cell r="D67">
            <v>10345</v>
          </cell>
        </row>
        <row r="68">
          <cell r="C68">
            <v>901110309</v>
          </cell>
          <cell r="D68">
            <v>4942</v>
          </cell>
        </row>
        <row r="69">
          <cell r="C69">
            <v>901110310</v>
          </cell>
          <cell r="D69">
            <v>33157</v>
          </cell>
        </row>
        <row r="70">
          <cell r="C70">
            <v>901110311</v>
          </cell>
          <cell r="D70">
            <v>676</v>
          </cell>
        </row>
        <row r="71">
          <cell r="C71">
            <v>901110312</v>
          </cell>
          <cell r="D71">
            <v>2123</v>
          </cell>
        </row>
        <row r="72">
          <cell r="C72">
            <v>901110313</v>
          </cell>
          <cell r="D72">
            <v>2436</v>
          </cell>
        </row>
        <row r="73">
          <cell r="C73">
            <v>901110314</v>
          </cell>
          <cell r="D73">
            <v>170</v>
          </cell>
        </row>
        <row r="74">
          <cell r="C74">
            <v>901120101</v>
          </cell>
          <cell r="D74">
            <v>5547</v>
          </cell>
        </row>
        <row r="75">
          <cell r="C75">
            <v>901120102</v>
          </cell>
          <cell r="D75">
            <v>355</v>
          </cell>
        </row>
        <row r="76">
          <cell r="C76">
            <v>901120103</v>
          </cell>
          <cell r="D76">
            <v>12822</v>
          </cell>
        </row>
        <row r="77">
          <cell r="C77">
            <v>901120104</v>
          </cell>
          <cell r="D77">
            <v>9253</v>
          </cell>
        </row>
        <row r="78">
          <cell r="C78">
            <v>901120105</v>
          </cell>
          <cell r="D78">
            <v>4478</v>
          </cell>
        </row>
        <row r="79">
          <cell r="C79">
            <v>901120201</v>
          </cell>
          <cell r="D79">
            <v>9666</v>
          </cell>
        </row>
        <row r="80">
          <cell r="C80">
            <v>901120202</v>
          </cell>
          <cell r="D80">
            <v>3931</v>
          </cell>
        </row>
        <row r="81">
          <cell r="C81">
            <v>901120203</v>
          </cell>
          <cell r="D81">
            <v>21461</v>
          </cell>
        </row>
        <row r="82">
          <cell r="C82">
            <v>901120204</v>
          </cell>
          <cell r="D82">
            <v>567</v>
          </cell>
        </row>
        <row r="83">
          <cell r="C83">
            <v>901120205</v>
          </cell>
          <cell r="D83">
            <v>1854</v>
          </cell>
        </row>
        <row r="84">
          <cell r="C84">
            <v>901120206</v>
          </cell>
          <cell r="D84">
            <v>2973</v>
          </cell>
        </row>
        <row r="85">
          <cell r="C85">
            <v>901120301</v>
          </cell>
        </row>
        <row r="86">
          <cell r="C86">
            <v>901120302</v>
          </cell>
        </row>
        <row r="87">
          <cell r="C87">
            <v>901120303</v>
          </cell>
        </row>
        <row r="88">
          <cell r="C88">
            <v>901130101</v>
          </cell>
          <cell r="D88">
            <v>3699</v>
          </cell>
        </row>
        <row r="89">
          <cell r="C89">
            <v>901140101</v>
          </cell>
          <cell r="D89">
            <v>19933</v>
          </cell>
        </row>
        <row r="90">
          <cell r="C90">
            <v>901140102</v>
          </cell>
          <cell r="D90">
            <v>418</v>
          </cell>
        </row>
        <row r="91">
          <cell r="C91">
            <v>901140103</v>
          </cell>
          <cell r="D91">
            <v>2836</v>
          </cell>
        </row>
        <row r="92">
          <cell r="C92">
            <v>901151101</v>
          </cell>
          <cell r="D92">
            <v>1870</v>
          </cell>
        </row>
        <row r="93">
          <cell r="C93">
            <v>901151102</v>
          </cell>
          <cell r="D93">
            <v>8085</v>
          </cell>
        </row>
        <row r="94">
          <cell r="C94">
            <v>901151103</v>
          </cell>
          <cell r="D94">
            <v>65384</v>
          </cell>
        </row>
        <row r="95">
          <cell r="C95">
            <v>901151104</v>
          </cell>
          <cell r="D95">
            <v>233536</v>
          </cell>
        </row>
        <row r="96">
          <cell r="C96">
            <v>901151201</v>
          </cell>
          <cell r="D96">
            <v>5218</v>
          </cell>
        </row>
        <row r="97">
          <cell r="C97">
            <v>901151202</v>
          </cell>
          <cell r="D97">
            <v>8256</v>
          </cell>
        </row>
        <row r="98">
          <cell r="C98">
            <v>901151203</v>
          </cell>
          <cell r="D98">
            <v>133294</v>
          </cell>
        </row>
        <row r="99">
          <cell r="C99">
            <v>901151204</v>
          </cell>
          <cell r="D99">
            <v>158662</v>
          </cell>
        </row>
        <row r="100">
          <cell r="C100">
            <v>901152101</v>
          </cell>
          <cell r="D100">
            <v>89404</v>
          </cell>
        </row>
        <row r="101">
          <cell r="C101">
            <v>901152102</v>
          </cell>
          <cell r="D101">
            <v>172547</v>
          </cell>
        </row>
        <row r="102">
          <cell r="C102">
            <v>901152103</v>
          </cell>
          <cell r="D102">
            <v>91500</v>
          </cell>
        </row>
        <row r="103">
          <cell r="C103">
            <v>901152104</v>
          </cell>
          <cell r="D103">
            <v>93827</v>
          </cell>
        </row>
        <row r="104">
          <cell r="C104">
            <v>901152105</v>
          </cell>
          <cell r="D104">
            <v>100173</v>
          </cell>
        </row>
        <row r="105">
          <cell r="C105">
            <v>901152106</v>
          </cell>
          <cell r="D105">
            <v>199981</v>
          </cell>
        </row>
        <row r="106">
          <cell r="C106">
            <v>901152201</v>
          </cell>
          <cell r="D106">
            <v>177350</v>
          </cell>
        </row>
        <row r="107">
          <cell r="C107">
            <v>901152202</v>
          </cell>
          <cell r="D107">
            <v>85891</v>
          </cell>
        </row>
        <row r="108">
          <cell r="C108">
            <v>901152203</v>
          </cell>
          <cell r="D108">
            <v>88629</v>
          </cell>
        </row>
        <row r="109">
          <cell r="C109">
            <v>901152204</v>
          </cell>
          <cell r="D109">
            <v>184770</v>
          </cell>
        </row>
        <row r="110">
          <cell r="C110">
            <v>901152205</v>
          </cell>
          <cell r="D110">
            <v>201467</v>
          </cell>
        </row>
        <row r="111">
          <cell r="C111">
            <v>901153101</v>
          </cell>
          <cell r="D111">
            <v>102672</v>
          </cell>
        </row>
        <row r="112">
          <cell r="C112">
            <v>901153102</v>
          </cell>
          <cell r="D112">
            <v>98765</v>
          </cell>
        </row>
        <row r="113">
          <cell r="C113">
            <v>901153103</v>
          </cell>
          <cell r="D113">
            <v>152275</v>
          </cell>
        </row>
        <row r="114">
          <cell r="C114">
            <v>901153201</v>
          </cell>
          <cell r="D114">
            <v>196586</v>
          </cell>
        </row>
        <row r="115">
          <cell r="C115">
            <v>901153202</v>
          </cell>
          <cell r="D115">
            <v>161245</v>
          </cell>
        </row>
        <row r="116">
          <cell r="C116">
            <v>901154101</v>
          </cell>
          <cell r="D116">
            <v>53050</v>
          </cell>
        </row>
        <row r="117">
          <cell r="C117">
            <v>901154102</v>
          </cell>
          <cell r="D117">
            <v>51206</v>
          </cell>
        </row>
        <row r="118">
          <cell r="C118">
            <v>901154103</v>
          </cell>
          <cell r="D118">
            <v>1514275</v>
          </cell>
        </row>
        <row r="119">
          <cell r="C119">
            <v>901154104</v>
          </cell>
          <cell r="D119">
            <v>1185743</v>
          </cell>
        </row>
        <row r="120">
          <cell r="C120">
            <v>901154201</v>
          </cell>
          <cell r="D120">
            <v>87726</v>
          </cell>
        </row>
        <row r="121">
          <cell r="C121">
            <v>901154202</v>
          </cell>
          <cell r="D121">
            <v>19653</v>
          </cell>
        </row>
        <row r="122">
          <cell r="C122">
            <v>901154203</v>
          </cell>
          <cell r="D122">
            <v>1508747</v>
          </cell>
        </row>
        <row r="123">
          <cell r="C123">
            <v>901154204</v>
          </cell>
          <cell r="D123">
            <v>1198096</v>
          </cell>
        </row>
        <row r="124">
          <cell r="C124">
            <v>901155101</v>
          </cell>
          <cell r="D124">
            <v>70437</v>
          </cell>
        </row>
        <row r="125">
          <cell r="C125">
            <v>901155102</v>
          </cell>
          <cell r="D125">
            <v>4042</v>
          </cell>
        </row>
        <row r="126">
          <cell r="C126">
            <v>901155103</v>
          </cell>
          <cell r="D126">
            <v>40967</v>
          </cell>
        </row>
        <row r="127">
          <cell r="C127">
            <v>901155104</v>
          </cell>
          <cell r="D127">
            <v>7609</v>
          </cell>
        </row>
        <row r="128">
          <cell r="C128">
            <v>901155201</v>
          </cell>
          <cell r="D128">
            <v>73999</v>
          </cell>
        </row>
        <row r="129">
          <cell r="C129">
            <v>901155202</v>
          </cell>
          <cell r="D129">
            <v>3276</v>
          </cell>
        </row>
        <row r="130">
          <cell r="C130">
            <v>901155203</v>
          </cell>
          <cell r="D130">
            <v>77275</v>
          </cell>
        </row>
        <row r="131">
          <cell r="C131">
            <v>901155204</v>
          </cell>
          <cell r="D131">
            <v>40709</v>
          </cell>
        </row>
        <row r="132">
          <cell r="C132">
            <v>901155205</v>
          </cell>
          <cell r="D132">
            <v>6508</v>
          </cell>
        </row>
        <row r="133">
          <cell r="C133">
            <v>901155206</v>
          </cell>
          <cell r="D133">
            <v>47217</v>
          </cell>
        </row>
        <row r="134">
          <cell r="C134">
            <v>901156101</v>
          </cell>
          <cell r="D134">
            <v>187</v>
          </cell>
        </row>
        <row r="135">
          <cell r="C135">
            <v>901156102</v>
          </cell>
          <cell r="D135">
            <v>1415</v>
          </cell>
        </row>
        <row r="136">
          <cell r="C136">
            <v>901156103</v>
          </cell>
          <cell r="D136">
            <v>41298</v>
          </cell>
        </row>
        <row r="137">
          <cell r="C137">
            <v>901156104</v>
          </cell>
          <cell r="D137">
            <v>42900</v>
          </cell>
        </row>
        <row r="138">
          <cell r="C138">
            <v>901156105</v>
          </cell>
          <cell r="D138">
            <v>2648</v>
          </cell>
        </row>
        <row r="139">
          <cell r="C139">
            <v>901156106</v>
          </cell>
          <cell r="D139">
            <v>430</v>
          </cell>
        </row>
        <row r="140">
          <cell r="C140">
            <v>901156107</v>
          </cell>
          <cell r="D140">
            <v>211</v>
          </cell>
        </row>
        <row r="141">
          <cell r="C141">
            <v>901156108</v>
          </cell>
          <cell r="D141">
            <v>4098</v>
          </cell>
        </row>
        <row r="142">
          <cell r="C142">
            <v>901156109</v>
          </cell>
          <cell r="D142">
            <v>2334</v>
          </cell>
        </row>
        <row r="143">
          <cell r="C143">
            <v>901156110</v>
          </cell>
          <cell r="D143">
            <v>6643</v>
          </cell>
        </row>
        <row r="144">
          <cell r="C144">
            <v>901156201</v>
          </cell>
          <cell r="D144">
            <v>297</v>
          </cell>
        </row>
        <row r="145">
          <cell r="C145">
            <v>901156202</v>
          </cell>
          <cell r="D145">
            <v>4897</v>
          </cell>
        </row>
        <row r="146">
          <cell r="C146">
            <v>901156203</v>
          </cell>
          <cell r="D146">
            <v>46357</v>
          </cell>
        </row>
        <row r="147">
          <cell r="C147">
            <v>901156204</v>
          </cell>
          <cell r="D147">
            <v>51551</v>
          </cell>
        </row>
        <row r="148">
          <cell r="C148">
            <v>901157101</v>
          </cell>
          <cell r="D148">
            <v>243724</v>
          </cell>
        </row>
        <row r="149">
          <cell r="C149">
            <v>901157102</v>
          </cell>
          <cell r="D149">
            <v>61894</v>
          </cell>
        </row>
        <row r="150">
          <cell r="C150">
            <v>901157201</v>
          </cell>
          <cell r="D150">
            <v>176780</v>
          </cell>
        </row>
        <row r="151">
          <cell r="C151">
            <v>901157202</v>
          </cell>
          <cell r="D151">
            <v>66513</v>
          </cell>
        </row>
        <row r="152">
          <cell r="C152">
            <v>901157203</v>
          </cell>
          <cell r="D152">
            <v>40630</v>
          </cell>
        </row>
        <row r="153">
          <cell r="C153">
            <v>901157204</v>
          </cell>
          <cell r="D153">
            <v>13785</v>
          </cell>
        </row>
        <row r="154">
          <cell r="C154">
            <v>901157205</v>
          </cell>
          <cell r="D154">
            <v>10623</v>
          </cell>
        </row>
        <row r="155">
          <cell r="C155">
            <v>901161101</v>
          </cell>
          <cell r="D155">
            <v>53651</v>
          </cell>
        </row>
        <row r="156">
          <cell r="C156">
            <v>901161102</v>
          </cell>
          <cell r="D156">
            <v>56121</v>
          </cell>
        </row>
        <row r="157">
          <cell r="C157">
            <v>901161103</v>
          </cell>
          <cell r="D157">
            <v>15527</v>
          </cell>
        </row>
        <row r="158">
          <cell r="C158">
            <v>901161104</v>
          </cell>
          <cell r="D158">
            <v>15511</v>
          </cell>
        </row>
        <row r="159">
          <cell r="C159">
            <v>901161105</v>
          </cell>
          <cell r="D159">
            <v>27122</v>
          </cell>
        </row>
        <row r="160">
          <cell r="C160">
            <v>901161106</v>
          </cell>
          <cell r="D160">
            <v>27252</v>
          </cell>
        </row>
        <row r="161">
          <cell r="C161">
            <v>901161107</v>
          </cell>
          <cell r="D161">
            <v>18546</v>
          </cell>
        </row>
        <row r="162">
          <cell r="C162">
            <v>901161108</v>
          </cell>
          <cell r="D162">
            <v>19648</v>
          </cell>
        </row>
        <row r="163">
          <cell r="C163">
            <v>901161109</v>
          </cell>
          <cell r="D163">
            <v>33851</v>
          </cell>
        </row>
        <row r="164">
          <cell r="C164">
            <v>901161110</v>
          </cell>
          <cell r="D164">
            <v>35055</v>
          </cell>
        </row>
        <row r="165">
          <cell r="C165">
            <v>901161111</v>
          </cell>
          <cell r="D165">
            <v>9851</v>
          </cell>
        </row>
        <row r="166">
          <cell r="C166">
            <v>901161112</v>
          </cell>
          <cell r="D166">
            <v>10472</v>
          </cell>
        </row>
        <row r="167">
          <cell r="C167">
            <v>901161113</v>
          </cell>
          <cell r="D167">
            <v>4231</v>
          </cell>
        </row>
        <row r="168">
          <cell r="C168">
            <v>901161114</v>
          </cell>
          <cell r="D168">
            <v>4314</v>
          </cell>
        </row>
        <row r="169">
          <cell r="C169">
            <v>901162101</v>
          </cell>
          <cell r="D169">
            <v>2270</v>
          </cell>
        </row>
        <row r="170">
          <cell r="C170">
            <v>901162102</v>
          </cell>
          <cell r="D170">
            <v>563</v>
          </cell>
        </row>
        <row r="171">
          <cell r="C171">
            <v>901162103</v>
          </cell>
          <cell r="D171">
            <v>2833</v>
          </cell>
        </row>
        <row r="172">
          <cell r="C172">
            <v>901162104</v>
          </cell>
          <cell r="D172">
            <v>2152</v>
          </cell>
        </row>
        <row r="173">
          <cell r="C173">
            <v>901162105</v>
          </cell>
          <cell r="D173">
            <v>642</v>
          </cell>
        </row>
        <row r="174">
          <cell r="C174">
            <v>901162106</v>
          </cell>
          <cell r="D174">
            <v>2794</v>
          </cell>
        </row>
        <row r="175">
          <cell r="C175">
            <v>901162201</v>
          </cell>
          <cell r="D175">
            <v>450</v>
          </cell>
        </row>
        <row r="176">
          <cell r="C176">
            <v>901162202</v>
          </cell>
          <cell r="D176">
            <v>860</v>
          </cell>
        </row>
        <row r="177">
          <cell r="C177">
            <v>901162301</v>
          </cell>
          <cell r="D177">
            <v>1532</v>
          </cell>
        </row>
        <row r="178">
          <cell r="C178">
            <v>901162302</v>
          </cell>
          <cell r="D178">
            <v>7063</v>
          </cell>
        </row>
        <row r="179">
          <cell r="C179">
            <v>901162303</v>
          </cell>
          <cell r="D179">
            <v>2474</v>
          </cell>
        </row>
        <row r="180">
          <cell r="C180">
            <v>901162304</v>
          </cell>
          <cell r="D180">
            <v>11069</v>
          </cell>
        </row>
        <row r="181">
          <cell r="C181">
            <v>901162305</v>
          </cell>
          <cell r="D181">
            <v>1386</v>
          </cell>
        </row>
        <row r="182">
          <cell r="C182">
            <v>901162306</v>
          </cell>
          <cell r="D182">
            <v>7317</v>
          </cell>
        </row>
        <row r="183">
          <cell r="C183">
            <v>901162307</v>
          </cell>
          <cell r="D183">
            <v>2723</v>
          </cell>
        </row>
        <row r="184">
          <cell r="C184">
            <v>901162308</v>
          </cell>
          <cell r="D184">
            <v>11426</v>
          </cell>
        </row>
        <row r="185">
          <cell r="C185">
            <v>901162401</v>
          </cell>
          <cell r="D185">
            <v>2695</v>
          </cell>
        </row>
        <row r="186">
          <cell r="C186">
            <v>901162402</v>
          </cell>
          <cell r="D186">
            <v>45961</v>
          </cell>
        </row>
        <row r="187">
          <cell r="C187">
            <v>901162403</v>
          </cell>
          <cell r="D187">
            <v>10660</v>
          </cell>
        </row>
        <row r="188">
          <cell r="C188">
            <v>901162405</v>
          </cell>
          <cell r="D188">
            <v>59316</v>
          </cell>
        </row>
        <row r="189">
          <cell r="C189">
            <v>901162501</v>
          </cell>
          <cell r="D189">
            <v>1752</v>
          </cell>
        </row>
        <row r="190">
          <cell r="C190">
            <v>901162502</v>
          </cell>
          <cell r="D190">
            <v>30450</v>
          </cell>
        </row>
        <row r="191">
          <cell r="C191">
            <v>901162503</v>
          </cell>
          <cell r="D191">
            <v>8535</v>
          </cell>
        </row>
        <row r="192">
          <cell r="C192">
            <v>901162505</v>
          </cell>
          <cell r="D192">
            <v>40737</v>
          </cell>
        </row>
        <row r="193">
          <cell r="C193">
            <v>901162601</v>
          </cell>
          <cell r="D193">
            <v>552</v>
          </cell>
        </row>
        <row r="194">
          <cell r="C194">
            <v>901162602</v>
          </cell>
          <cell r="D194">
            <v>11160</v>
          </cell>
        </row>
        <row r="195">
          <cell r="C195">
            <v>901162603</v>
          </cell>
          <cell r="D195">
            <v>2008</v>
          </cell>
        </row>
        <row r="196">
          <cell r="C196">
            <v>901162605</v>
          </cell>
          <cell r="D196">
            <v>13720</v>
          </cell>
        </row>
        <row r="197">
          <cell r="C197">
            <v>901162701</v>
          </cell>
          <cell r="D197">
            <v>1766</v>
          </cell>
        </row>
        <row r="198">
          <cell r="C198">
            <v>901162702</v>
          </cell>
          <cell r="D198">
            <v>1756</v>
          </cell>
        </row>
        <row r="199">
          <cell r="C199">
            <v>901162801</v>
          </cell>
          <cell r="D199">
            <v>2896</v>
          </cell>
        </row>
        <row r="200">
          <cell r="C200">
            <v>901162802</v>
          </cell>
          <cell r="D200">
            <v>2649</v>
          </cell>
        </row>
        <row r="201">
          <cell r="C201">
            <v>901163101</v>
          </cell>
          <cell r="D201">
            <v>18401</v>
          </cell>
        </row>
        <row r="202">
          <cell r="C202">
            <v>901163102</v>
          </cell>
          <cell r="D202">
            <v>46281</v>
          </cell>
        </row>
        <row r="203">
          <cell r="C203">
            <v>901163103</v>
          </cell>
          <cell r="D203">
            <v>675</v>
          </cell>
        </row>
        <row r="204">
          <cell r="C204">
            <v>901163104</v>
          </cell>
          <cell r="D204">
            <v>65357</v>
          </cell>
        </row>
        <row r="205">
          <cell r="C205">
            <v>901163105</v>
          </cell>
          <cell r="D205">
            <v>18096</v>
          </cell>
        </row>
        <row r="206">
          <cell r="C206">
            <v>901163106</v>
          </cell>
          <cell r="D206">
            <v>46800</v>
          </cell>
        </row>
        <row r="207">
          <cell r="C207">
            <v>901163107</v>
          </cell>
          <cell r="D207">
            <v>667</v>
          </cell>
        </row>
        <row r="208">
          <cell r="C208">
            <v>901163108</v>
          </cell>
          <cell r="D208">
            <v>65563</v>
          </cell>
        </row>
        <row r="209">
          <cell r="C209">
            <v>901163201</v>
          </cell>
          <cell r="D209">
            <v>12952</v>
          </cell>
        </row>
        <row r="210">
          <cell r="C210">
            <v>901163202</v>
          </cell>
          <cell r="D210">
            <v>28236</v>
          </cell>
        </row>
        <row r="211">
          <cell r="C211">
            <v>901163203</v>
          </cell>
          <cell r="D211">
            <v>564</v>
          </cell>
        </row>
        <row r="212">
          <cell r="C212">
            <v>901163204</v>
          </cell>
          <cell r="D212">
            <v>41752</v>
          </cell>
        </row>
        <row r="213">
          <cell r="C213">
            <v>901163205</v>
          </cell>
          <cell r="D213">
            <v>12963</v>
          </cell>
        </row>
        <row r="214">
          <cell r="C214">
            <v>901163206</v>
          </cell>
          <cell r="D214">
            <v>28658</v>
          </cell>
        </row>
        <row r="215">
          <cell r="C215">
            <v>901163207</v>
          </cell>
          <cell r="D215">
            <v>562</v>
          </cell>
        </row>
        <row r="216">
          <cell r="C216">
            <v>901163208</v>
          </cell>
          <cell r="D216">
            <v>42183</v>
          </cell>
        </row>
        <row r="217">
          <cell r="C217">
            <v>901164101</v>
          </cell>
          <cell r="D217">
            <v>14059</v>
          </cell>
        </row>
        <row r="218">
          <cell r="C218">
            <v>901164102</v>
          </cell>
          <cell r="D218">
            <v>14168</v>
          </cell>
        </row>
        <row r="219">
          <cell r="C219">
            <v>901164103</v>
          </cell>
          <cell r="D219">
            <v>28227</v>
          </cell>
        </row>
        <row r="220">
          <cell r="C220">
            <v>901164104</v>
          </cell>
          <cell r="D220">
            <v>15238</v>
          </cell>
        </row>
        <row r="221">
          <cell r="C221">
            <v>901164105</v>
          </cell>
          <cell r="D221">
            <v>14143</v>
          </cell>
        </row>
        <row r="222">
          <cell r="C222">
            <v>901164106</v>
          </cell>
          <cell r="D222">
            <v>29381</v>
          </cell>
        </row>
        <row r="223">
          <cell r="C223">
            <v>901164201</v>
          </cell>
          <cell r="D223">
            <v>12448</v>
          </cell>
        </row>
        <row r="224">
          <cell r="C224">
            <v>901164202</v>
          </cell>
          <cell r="D224">
            <v>12608</v>
          </cell>
        </row>
        <row r="225">
          <cell r="C225">
            <v>901165101</v>
          </cell>
          <cell r="D225">
            <v>250</v>
          </cell>
        </row>
        <row r="226">
          <cell r="C226">
            <v>901165102</v>
          </cell>
          <cell r="D226">
            <v>4783</v>
          </cell>
        </row>
        <row r="227">
          <cell r="C227">
            <v>901165103</v>
          </cell>
          <cell r="D227">
            <v>5033</v>
          </cell>
        </row>
        <row r="228">
          <cell r="C228">
            <v>901165104</v>
          </cell>
          <cell r="D228">
            <v>330</v>
          </cell>
        </row>
        <row r="229">
          <cell r="C229">
            <v>901165105</v>
          </cell>
          <cell r="D229">
            <v>4848</v>
          </cell>
        </row>
        <row r="230">
          <cell r="C230">
            <v>901165106</v>
          </cell>
          <cell r="D230">
            <v>5178</v>
          </cell>
        </row>
        <row r="231">
          <cell r="C231">
            <v>901165201</v>
          </cell>
          <cell r="D231">
            <v>2674</v>
          </cell>
        </row>
        <row r="232">
          <cell r="C232">
            <v>901165202</v>
          </cell>
          <cell r="D232">
            <v>2888</v>
          </cell>
        </row>
        <row r="233">
          <cell r="C233">
            <v>901165203</v>
          </cell>
          <cell r="D233">
            <v>136</v>
          </cell>
        </row>
        <row r="234">
          <cell r="C234">
            <v>901165204</v>
          </cell>
          <cell r="D234">
            <v>150</v>
          </cell>
        </row>
        <row r="235">
          <cell r="C235">
            <v>901165205</v>
          </cell>
          <cell r="D235">
            <v>2341</v>
          </cell>
        </row>
        <row r="236">
          <cell r="C236">
            <v>901165206</v>
          </cell>
          <cell r="D236">
            <v>114</v>
          </cell>
        </row>
        <row r="237">
          <cell r="C237">
            <v>901166101</v>
          </cell>
          <cell r="D237">
            <v>160570</v>
          </cell>
        </row>
        <row r="238">
          <cell r="C238">
            <v>901166102</v>
          </cell>
          <cell r="D238">
            <v>157903</v>
          </cell>
        </row>
        <row r="239">
          <cell r="C239">
            <v>901166201</v>
          </cell>
          <cell r="D239">
            <v>181077</v>
          </cell>
        </row>
        <row r="240">
          <cell r="C240">
            <v>901166202</v>
          </cell>
          <cell r="D240">
            <v>252</v>
          </cell>
        </row>
        <row r="241">
          <cell r="C241">
            <v>901166203</v>
          </cell>
          <cell r="D241">
            <v>207</v>
          </cell>
        </row>
        <row r="242">
          <cell r="C242">
            <v>901166204</v>
          </cell>
          <cell r="D242">
            <v>200</v>
          </cell>
        </row>
        <row r="243">
          <cell r="C243">
            <v>901166205</v>
          </cell>
          <cell r="D243">
            <v>659</v>
          </cell>
        </row>
        <row r="244">
          <cell r="C244">
            <v>901166301</v>
          </cell>
          <cell r="D244">
            <v>51181</v>
          </cell>
        </row>
        <row r="245">
          <cell r="C245">
            <v>901166302</v>
          </cell>
          <cell r="D245">
            <v>67611</v>
          </cell>
        </row>
        <row r="246">
          <cell r="C246">
            <v>901166303</v>
          </cell>
          <cell r="D246">
            <v>17189</v>
          </cell>
        </row>
        <row r="247">
          <cell r="C247">
            <v>901166304</v>
          </cell>
          <cell r="D247">
            <v>54651</v>
          </cell>
        </row>
        <row r="248">
          <cell r="C248">
            <v>901166305</v>
          </cell>
          <cell r="D248">
            <v>190632</v>
          </cell>
        </row>
        <row r="249">
          <cell r="C249">
            <v>901170101</v>
          </cell>
          <cell r="D249">
            <v>117138</v>
          </cell>
        </row>
        <row r="250">
          <cell r="C250">
            <v>901170102</v>
          </cell>
          <cell r="D250">
            <v>238689</v>
          </cell>
        </row>
        <row r="251">
          <cell r="C251">
            <v>901170103</v>
          </cell>
          <cell r="D251">
            <v>25101</v>
          </cell>
        </row>
        <row r="252">
          <cell r="C252">
            <v>901170104</v>
          </cell>
          <cell r="D252">
            <v>20478</v>
          </cell>
        </row>
        <row r="253">
          <cell r="C253">
            <v>901170105</v>
          </cell>
          <cell r="D253">
            <v>401406</v>
          </cell>
        </row>
        <row r="254">
          <cell r="C254">
            <v>901170106</v>
          </cell>
          <cell r="D254">
            <v>117138</v>
          </cell>
        </row>
        <row r="255">
          <cell r="C255">
            <v>901170107</v>
          </cell>
          <cell r="D255">
            <v>238689</v>
          </cell>
        </row>
        <row r="256">
          <cell r="C256">
            <v>901170108</v>
          </cell>
          <cell r="D256">
            <v>25101</v>
          </cell>
        </row>
        <row r="257">
          <cell r="C257">
            <v>901170109</v>
          </cell>
          <cell r="D257">
            <v>20478</v>
          </cell>
        </row>
        <row r="258">
          <cell r="C258">
            <v>901170110</v>
          </cell>
          <cell r="D258">
            <v>401406</v>
          </cell>
        </row>
        <row r="259">
          <cell r="C259">
            <v>901170111</v>
          </cell>
          <cell r="D259">
            <v>22322</v>
          </cell>
        </row>
        <row r="260">
          <cell r="C260">
            <v>901170201</v>
          </cell>
          <cell r="D260">
            <v>513681</v>
          </cell>
        </row>
        <row r="261">
          <cell r="C261">
            <v>901170202</v>
          </cell>
          <cell r="D261">
            <v>1198096</v>
          </cell>
        </row>
        <row r="262">
          <cell r="C262">
            <v>901170301</v>
          </cell>
          <cell r="D262">
            <v>297</v>
          </cell>
        </row>
        <row r="263">
          <cell r="C263">
            <v>901170302</v>
          </cell>
          <cell r="D263">
            <v>4897</v>
          </cell>
        </row>
        <row r="264">
          <cell r="C264">
            <v>901170303</v>
          </cell>
          <cell r="D264">
            <v>46357</v>
          </cell>
        </row>
        <row r="265">
          <cell r="C265">
            <v>901170304</v>
          </cell>
          <cell r="D265">
            <v>51551</v>
          </cell>
        </row>
        <row r="266">
          <cell r="C266">
            <v>905010101</v>
          </cell>
          <cell r="D266">
            <v>143264</v>
          </cell>
        </row>
        <row r="267">
          <cell r="C267">
            <v>905010102</v>
          </cell>
          <cell r="D267">
            <v>141941</v>
          </cell>
        </row>
        <row r="268">
          <cell r="C268">
            <v>905010201</v>
          </cell>
        </row>
        <row r="269">
          <cell r="C269">
            <v>905010301</v>
          </cell>
          <cell r="D269">
            <v>4025</v>
          </cell>
        </row>
        <row r="270">
          <cell r="C270">
            <v>905010302</v>
          </cell>
          <cell r="D270">
            <v>4424</v>
          </cell>
        </row>
        <row r="271">
          <cell r="C271">
            <v>905020201</v>
          </cell>
        </row>
        <row r="272">
          <cell r="C272">
            <v>905020301</v>
          </cell>
          <cell r="D272">
            <v>36058</v>
          </cell>
        </row>
        <row r="273">
          <cell r="C273">
            <v>905030001</v>
          </cell>
        </row>
        <row r="274">
          <cell r="C274">
            <v>905030002</v>
          </cell>
        </row>
        <row r="275">
          <cell r="C275">
            <v>905030003</v>
          </cell>
        </row>
        <row r="276">
          <cell r="C276">
            <v>905030004</v>
          </cell>
        </row>
        <row r="277">
          <cell r="C277">
            <v>905030005</v>
          </cell>
        </row>
        <row r="278">
          <cell r="C278">
            <v>905030006</v>
          </cell>
        </row>
        <row r="279">
          <cell r="C279">
            <v>905030007</v>
          </cell>
          <cell r="D279">
            <v>1</v>
          </cell>
        </row>
        <row r="280">
          <cell r="C280">
            <v>905030008</v>
          </cell>
        </row>
        <row r="281">
          <cell r="C281">
            <v>905040001</v>
          </cell>
        </row>
        <row r="282">
          <cell r="C282">
            <v>999999801</v>
          </cell>
        </row>
        <row r="283">
          <cell r="C283">
            <v>999999802</v>
          </cell>
        </row>
        <row r="284">
          <cell r="C284">
            <v>999999803</v>
          </cell>
        </row>
        <row r="285">
          <cell r="C285">
            <v>999999804</v>
          </cell>
        </row>
        <row r="286">
          <cell r="C286">
            <v>999999805</v>
          </cell>
        </row>
        <row r="287">
          <cell r="C287">
            <v>999999806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kiemelt ei"/>
      <sheetName val="1.bevételek"/>
      <sheetName val="1.1.Bevételek-önkorm-COFOG"/>
      <sheetName val="1.2.Bevételek-ovi-COFOG"/>
      <sheetName val="2.Kiadások"/>
      <sheetName val="2.1.Kiadások önkorm-COFOG"/>
      <sheetName val="2.2.Kiadások-ovi-COFOG"/>
      <sheetName val="3.létszám"/>
      <sheetName val="4. beruházások felújítások"/>
      <sheetName val="5.tartalékok"/>
      <sheetName val="6.Stabilitási 1"/>
      <sheetName val="7.Stabilitási 2"/>
      <sheetName val="8.EU projektek"/>
      <sheetName val="9.hitelek"/>
      <sheetName val="10.Finanszírozás"/>
      <sheetName val="11.szociális kiadások"/>
      <sheetName val="12.ÁTADOTT"/>
      <sheetName val="13.ÁTVETT"/>
      <sheetName val="14.HELYI ADÓK"/>
      <sheetName val="15.MÉRLEG"/>
      <sheetName val="16.1 EI.FELH.TERV.ÖNK."/>
      <sheetName val="16.2 EI FELH.T.OVI"/>
      <sheetName val="17.TÖBB ÉVES"/>
      <sheetName val="18.KÖZVETETT"/>
      <sheetName val="19.Gördülő kiadások teljes"/>
      <sheetName val="20.Gördülő bevételek teljes"/>
      <sheetName val="21.GÖRDÜLŐ"/>
    </sheetNames>
    <sheetDataSet>
      <sheetData sheetId="0"/>
      <sheetData sheetId="1">
        <row r="73">
          <cell r="G73">
            <v>0</v>
          </cell>
        </row>
        <row r="97">
          <cell r="C97">
            <v>160301788</v>
          </cell>
          <cell r="E97">
            <v>50630000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75" workbookViewId="0">
      <selection activeCell="E35" sqref="E35"/>
    </sheetView>
  </sheetViews>
  <sheetFormatPr defaultColWidth="9.33203125" defaultRowHeight="14.4" x14ac:dyDescent="0.3"/>
  <cols>
    <col min="1" max="1" width="99.77734375" style="1" customWidth="1"/>
    <col min="2" max="3" width="22" style="1" customWidth="1"/>
    <col min="4" max="5" width="21.77734375" style="1" customWidth="1"/>
    <col min="6" max="16384" width="9.33203125" style="1"/>
  </cols>
  <sheetData>
    <row r="1" spans="1:9" ht="18" x14ac:dyDescent="0.35">
      <c r="A1" s="110" t="s">
        <v>429</v>
      </c>
      <c r="B1" s="110"/>
      <c r="C1" s="110"/>
      <c r="D1" s="110"/>
      <c r="E1" s="110"/>
    </row>
    <row r="2" spans="1:9" ht="50.25" customHeight="1" x14ac:dyDescent="0.35">
      <c r="A2" s="111" t="s">
        <v>436</v>
      </c>
      <c r="B2" s="111"/>
      <c r="C2" s="111"/>
      <c r="D2" s="111"/>
      <c r="E2" s="111"/>
    </row>
    <row r="3" spans="1:9" ht="50.25" customHeight="1" x14ac:dyDescent="0.35">
      <c r="A3" s="45"/>
      <c r="B3" s="45"/>
      <c r="C3" s="45"/>
      <c r="D3" s="45"/>
      <c r="E3" s="47" t="s">
        <v>431</v>
      </c>
    </row>
    <row r="4" spans="1:9" x14ac:dyDescent="0.3">
      <c r="B4" s="112" t="s">
        <v>423</v>
      </c>
      <c r="C4" s="113"/>
      <c r="D4" s="112" t="s">
        <v>428</v>
      </c>
      <c r="E4" s="113"/>
    </row>
    <row r="5" spans="1:9" ht="26.4" x14ac:dyDescent="0.3">
      <c r="B5" s="46" t="s">
        <v>426</v>
      </c>
      <c r="C5" s="46" t="s">
        <v>430</v>
      </c>
      <c r="D5" s="46" t="s">
        <v>426</v>
      </c>
      <c r="E5" s="46" t="s">
        <v>430</v>
      </c>
      <c r="F5" s="8"/>
      <c r="G5" s="8"/>
      <c r="H5" s="8"/>
      <c r="I5" s="8"/>
    </row>
    <row r="6" spans="1:9" x14ac:dyDescent="0.3">
      <c r="A6" s="39" t="s">
        <v>51</v>
      </c>
      <c r="B6" s="48">
        <v>19984000</v>
      </c>
      <c r="C6" s="48">
        <v>20084000</v>
      </c>
      <c r="D6" s="48">
        <v>31055000</v>
      </c>
      <c r="E6" s="48">
        <v>31115000</v>
      </c>
      <c r="F6" s="8"/>
      <c r="G6" s="8"/>
      <c r="H6" s="8"/>
      <c r="I6" s="8"/>
    </row>
    <row r="7" spans="1:9" x14ac:dyDescent="0.3">
      <c r="A7" s="39" t="s">
        <v>52</v>
      </c>
      <c r="B7" s="48">
        <v>3650000</v>
      </c>
      <c r="C7" s="48">
        <v>3650000</v>
      </c>
      <c r="D7" s="48">
        <v>6220000</v>
      </c>
      <c r="E7" s="48">
        <v>6220000</v>
      </c>
      <c r="F7" s="8"/>
      <c r="G7" s="8"/>
      <c r="H7" s="8"/>
      <c r="I7" s="8"/>
    </row>
    <row r="8" spans="1:9" x14ac:dyDescent="0.3">
      <c r="A8" s="39" t="s">
        <v>53</v>
      </c>
      <c r="B8" s="48">
        <v>24520188</v>
      </c>
      <c r="C8" s="48">
        <v>25620188</v>
      </c>
      <c r="D8" s="48">
        <v>11220000</v>
      </c>
      <c r="E8" s="48">
        <v>11220000</v>
      </c>
      <c r="F8" s="8"/>
      <c r="G8" s="8"/>
      <c r="H8" s="8"/>
      <c r="I8" s="8"/>
    </row>
    <row r="9" spans="1:9" x14ac:dyDescent="0.3">
      <c r="A9" s="39" t="s">
        <v>54</v>
      </c>
      <c r="B9" s="48">
        <v>1700000</v>
      </c>
      <c r="C9" s="48">
        <v>1700000</v>
      </c>
      <c r="D9" s="48"/>
      <c r="E9" s="48">
        <f>Kiadások!F59</f>
        <v>0</v>
      </c>
      <c r="F9" s="8"/>
      <c r="G9" s="8"/>
      <c r="H9" s="8"/>
      <c r="I9" s="8"/>
    </row>
    <row r="10" spans="1:9" x14ac:dyDescent="0.3">
      <c r="A10" s="39" t="s">
        <v>55</v>
      </c>
      <c r="B10" s="48">
        <v>22615000</v>
      </c>
      <c r="C10" s="48">
        <v>17515000</v>
      </c>
      <c r="D10" s="48"/>
      <c r="E10" s="48">
        <f>Kiadások!F73</f>
        <v>0</v>
      </c>
      <c r="F10" s="8"/>
      <c r="G10" s="8"/>
      <c r="H10" s="8"/>
      <c r="I10" s="8"/>
    </row>
    <row r="11" spans="1:9" x14ac:dyDescent="0.3">
      <c r="A11" s="39" t="s">
        <v>56</v>
      </c>
      <c r="B11" s="48">
        <v>3278000</v>
      </c>
      <c r="C11" s="48">
        <v>3378000</v>
      </c>
      <c r="D11" s="48"/>
      <c r="E11" s="48"/>
      <c r="F11" s="8"/>
      <c r="G11" s="8"/>
      <c r="H11" s="8"/>
      <c r="I11" s="8"/>
    </row>
    <row r="12" spans="1:9" x14ac:dyDescent="0.3">
      <c r="A12" s="39" t="s">
        <v>57</v>
      </c>
      <c r="B12" s="48">
        <v>33610000</v>
      </c>
      <c r="C12" s="48">
        <v>33610000</v>
      </c>
      <c r="D12" s="48"/>
      <c r="E12" s="48">
        <f>Kiadások!F87</f>
        <v>0</v>
      </c>
      <c r="F12" s="8"/>
      <c r="G12" s="55"/>
      <c r="H12" s="8"/>
      <c r="I12" s="8"/>
    </row>
    <row r="13" spans="1:9" x14ac:dyDescent="0.3">
      <c r="A13" s="39" t="s">
        <v>58</v>
      </c>
      <c r="B13" s="48"/>
      <c r="C13" s="48"/>
      <c r="D13" s="48"/>
      <c r="E13" s="48">
        <f>Kiadások!F96</f>
        <v>0</v>
      </c>
      <c r="F13" s="8"/>
      <c r="G13" s="8"/>
      <c r="H13" s="8"/>
      <c r="I13" s="8"/>
    </row>
    <row r="14" spans="1:9" x14ac:dyDescent="0.3">
      <c r="A14" s="40" t="s">
        <v>59</v>
      </c>
      <c r="B14" s="48">
        <f>SUM(B6:B13)</f>
        <v>109357188</v>
      </c>
      <c r="C14" s="48">
        <f>SUM(C6:C13)</f>
        <v>105557188</v>
      </c>
      <c r="D14" s="48">
        <f>SUM(D6:D13)</f>
        <v>48495000</v>
      </c>
      <c r="E14" s="48">
        <f>SUM(E6:E12)</f>
        <v>48555000</v>
      </c>
      <c r="F14" s="8"/>
      <c r="G14" s="8"/>
      <c r="H14" s="8"/>
      <c r="I14" s="8"/>
    </row>
    <row r="15" spans="1:9" x14ac:dyDescent="0.3">
      <c r="A15" s="40" t="s">
        <v>60</v>
      </c>
      <c r="B15" s="48">
        <v>48891341</v>
      </c>
      <c r="C15" s="48">
        <v>48891341</v>
      </c>
      <c r="D15" s="48"/>
      <c r="E15" s="48"/>
      <c r="F15" s="8"/>
      <c r="G15" s="8"/>
      <c r="H15" s="8"/>
      <c r="I15" s="8"/>
    </row>
    <row r="16" spans="1:9" x14ac:dyDescent="0.3">
      <c r="A16" s="41" t="s">
        <v>61</v>
      </c>
      <c r="B16" s="56">
        <f>SUM(B14:B15)</f>
        <v>158248529</v>
      </c>
      <c r="C16" s="56">
        <f>SUM(C14:C15)</f>
        <v>154448529</v>
      </c>
      <c r="D16" s="56">
        <f>SUM(D14:D15)</f>
        <v>48495000</v>
      </c>
      <c r="E16" s="56">
        <f>SUM(E14:E15)</f>
        <v>48555000</v>
      </c>
      <c r="F16" s="8"/>
      <c r="G16" s="8"/>
      <c r="H16" s="8"/>
      <c r="I16" s="8"/>
    </row>
    <row r="17" spans="1:9" x14ac:dyDescent="0.3">
      <c r="A17" s="39" t="s">
        <v>62</v>
      </c>
      <c r="B17" s="48">
        <v>67278529</v>
      </c>
      <c r="C17" s="48">
        <v>67278529</v>
      </c>
      <c r="D17" s="48"/>
      <c r="E17" s="48"/>
      <c r="F17" s="8"/>
      <c r="G17" s="8"/>
      <c r="H17" s="8"/>
      <c r="I17" s="8"/>
    </row>
    <row r="18" spans="1:9" x14ac:dyDescent="0.3">
      <c r="A18" s="39" t="s">
        <v>63</v>
      </c>
      <c r="B18" s="48">
        <v>5000000</v>
      </c>
      <c r="C18" s="48">
        <v>5000000</v>
      </c>
      <c r="D18" s="48"/>
      <c r="E18" s="48"/>
      <c r="F18" s="8"/>
      <c r="G18" s="8"/>
      <c r="H18" s="8"/>
      <c r="I18" s="8"/>
    </row>
    <row r="19" spans="1:9" x14ac:dyDescent="0.3">
      <c r="A19" s="39" t="s">
        <v>64</v>
      </c>
      <c r="B19" s="48">
        <v>42600000</v>
      </c>
      <c r="C19" s="48">
        <v>38800000</v>
      </c>
      <c r="D19" s="48"/>
      <c r="E19" s="48"/>
      <c r="F19" s="8"/>
      <c r="G19" s="8"/>
      <c r="H19" s="8"/>
      <c r="I19" s="8"/>
    </row>
    <row r="20" spans="1:9" x14ac:dyDescent="0.3">
      <c r="A20" s="39" t="s">
        <v>65</v>
      </c>
      <c r="B20" s="48">
        <v>20240000</v>
      </c>
      <c r="C20" s="48">
        <v>20240000</v>
      </c>
      <c r="D20" s="48">
        <v>1305000</v>
      </c>
      <c r="E20" s="48">
        <v>1365000</v>
      </c>
      <c r="F20" s="8"/>
      <c r="G20" s="8"/>
      <c r="H20" s="8"/>
      <c r="I20" s="8"/>
    </row>
    <row r="21" spans="1:9" x14ac:dyDescent="0.3">
      <c r="A21" s="39" t="s">
        <v>66</v>
      </c>
      <c r="B21" s="48">
        <v>1780000</v>
      </c>
      <c r="C21" s="48">
        <v>1780000</v>
      </c>
      <c r="D21" s="48"/>
      <c r="E21" s="48"/>
      <c r="F21" s="8"/>
      <c r="G21" s="8"/>
      <c r="H21" s="8"/>
      <c r="I21" s="8"/>
    </row>
    <row r="22" spans="1:9" x14ac:dyDescent="0.3">
      <c r="A22" s="39" t="s">
        <v>67</v>
      </c>
      <c r="B22" s="48">
        <v>350000</v>
      </c>
      <c r="C22" s="48">
        <v>350000</v>
      </c>
      <c r="D22" s="48"/>
      <c r="E22" s="48"/>
      <c r="F22" s="8"/>
      <c r="G22" s="8"/>
      <c r="H22" s="8"/>
      <c r="I22" s="8"/>
    </row>
    <row r="23" spans="1:9" x14ac:dyDescent="0.3">
      <c r="A23" s="39" t="s">
        <v>68</v>
      </c>
      <c r="B23" s="48">
        <v>9000000</v>
      </c>
      <c r="C23" s="48">
        <v>9000000</v>
      </c>
      <c r="D23" s="48"/>
      <c r="E23" s="48"/>
      <c r="F23" s="8"/>
      <c r="G23" s="8"/>
      <c r="H23" s="8"/>
      <c r="I23" s="8"/>
    </row>
    <row r="24" spans="1:9" x14ac:dyDescent="0.3">
      <c r="A24" s="40" t="s">
        <v>69</v>
      </c>
      <c r="B24" s="48">
        <f>SUM(B17:B23)</f>
        <v>146248529</v>
      </c>
      <c r="C24" s="48">
        <f>SUM(C17:C23)</f>
        <v>142448529</v>
      </c>
      <c r="D24" s="48">
        <f>SUM(D17:D23)</f>
        <v>1305000</v>
      </c>
      <c r="E24" s="48">
        <v>1365000</v>
      </c>
      <c r="F24" s="8"/>
      <c r="G24" s="8"/>
      <c r="H24" s="8"/>
      <c r="I24" s="8"/>
    </row>
    <row r="25" spans="1:9" s="42" customFormat="1" x14ac:dyDescent="0.3">
      <c r="A25" s="39" t="s">
        <v>424</v>
      </c>
      <c r="B25" s="48">
        <v>12000000</v>
      </c>
      <c r="C25" s="48">
        <v>12000000</v>
      </c>
      <c r="D25" s="48"/>
      <c r="E25" s="48"/>
      <c r="F25" s="8"/>
      <c r="G25" s="8"/>
      <c r="H25" s="8"/>
      <c r="I25" s="8"/>
    </row>
    <row r="26" spans="1:9" s="42" customFormat="1" x14ac:dyDescent="0.3">
      <c r="A26" s="39" t="s">
        <v>425</v>
      </c>
      <c r="B26" s="48"/>
      <c r="C26" s="48"/>
      <c r="D26" s="48">
        <v>47190000</v>
      </c>
      <c r="E26" s="48">
        <v>47190000</v>
      </c>
      <c r="F26" s="8"/>
      <c r="G26" s="8"/>
      <c r="H26" s="8"/>
      <c r="I26" s="8"/>
    </row>
    <row r="27" spans="1:9" x14ac:dyDescent="0.3">
      <c r="A27" s="40" t="s">
        <v>70</v>
      </c>
      <c r="B27" s="48">
        <v>12000000</v>
      </c>
      <c r="C27" s="48">
        <v>12000000</v>
      </c>
      <c r="D27" s="48">
        <v>47190000</v>
      </c>
      <c r="E27" s="48">
        <v>47190000</v>
      </c>
      <c r="F27" s="8"/>
      <c r="G27" s="8"/>
      <c r="H27" s="8"/>
      <c r="I27" s="8"/>
    </row>
    <row r="28" spans="1:9" x14ac:dyDescent="0.3">
      <c r="A28" s="41" t="s">
        <v>71</v>
      </c>
      <c r="B28" s="56">
        <f>B24+B27</f>
        <v>158248529</v>
      </c>
      <c r="C28" s="56">
        <f>C24+C27</f>
        <v>154448529</v>
      </c>
      <c r="D28" s="56">
        <f>D24+D27</f>
        <v>48495000</v>
      </c>
      <c r="E28" s="56">
        <f>E24+E27</f>
        <v>48555000</v>
      </c>
      <c r="F28" s="8"/>
      <c r="G28" s="8"/>
      <c r="H28" s="8"/>
      <c r="I28" s="8"/>
    </row>
    <row r="29" spans="1:9" x14ac:dyDescent="0.3">
      <c r="A29" s="8"/>
      <c r="D29" s="8"/>
      <c r="E29" s="8"/>
      <c r="F29" s="8"/>
      <c r="G29" s="8"/>
      <c r="H29" s="8"/>
      <c r="I29" s="8"/>
    </row>
    <row r="30" spans="1:9" x14ac:dyDescent="0.3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3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3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3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3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3">
      <c r="A35" s="8"/>
      <c r="B35" s="8"/>
      <c r="C35" s="8"/>
      <c r="D35" s="8"/>
      <c r="E35" s="8"/>
      <c r="F35" s="8"/>
      <c r="G35" s="8"/>
      <c r="H35" s="8"/>
      <c r="I35" s="8"/>
    </row>
  </sheetData>
  <mergeCells count="4">
    <mergeCell ref="A1:E1"/>
    <mergeCell ref="A2:E2"/>
    <mergeCell ref="B4:C4"/>
    <mergeCell ref="D4:E4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1"/>
  <sheetViews>
    <sheetView zoomScale="75" workbookViewId="0">
      <selection activeCell="F49" sqref="F49"/>
    </sheetView>
  </sheetViews>
  <sheetFormatPr defaultColWidth="9.33203125" defaultRowHeight="14.4" x14ac:dyDescent="0.3"/>
  <cols>
    <col min="1" max="1" width="111.109375" style="1" customWidth="1"/>
    <col min="2" max="2" width="9.33203125" style="1"/>
    <col min="3" max="3" width="24" style="1" customWidth="1"/>
    <col min="4" max="6" width="23.44140625" style="1" customWidth="1"/>
    <col min="7" max="16384" width="9.33203125" style="1"/>
  </cols>
  <sheetData>
    <row r="1" spans="1:6" ht="21" customHeight="1" x14ac:dyDescent="0.35">
      <c r="A1" s="115" t="s">
        <v>437</v>
      </c>
      <c r="B1" s="115"/>
      <c r="C1" s="115"/>
      <c r="D1" s="115"/>
      <c r="E1" s="115"/>
      <c r="F1" s="115"/>
    </row>
    <row r="2" spans="1:6" ht="18.75" customHeight="1" x14ac:dyDescent="0.35">
      <c r="A2" s="111" t="s">
        <v>433</v>
      </c>
      <c r="B2" s="111"/>
      <c r="C2" s="111"/>
      <c r="D2" s="111"/>
      <c r="E2" s="111"/>
      <c r="F2" s="111"/>
    </row>
    <row r="3" spans="1:6" ht="18" x14ac:dyDescent="0.35">
      <c r="A3" s="12"/>
      <c r="F3" s="2" t="s">
        <v>427</v>
      </c>
    </row>
    <row r="4" spans="1:6" x14ac:dyDescent="0.3">
      <c r="A4" s="8" t="s">
        <v>72</v>
      </c>
      <c r="C4" s="114" t="s">
        <v>423</v>
      </c>
      <c r="D4" s="114"/>
      <c r="E4" s="114" t="s">
        <v>428</v>
      </c>
      <c r="F4" s="114"/>
    </row>
    <row r="5" spans="1:6" s="11" customFormat="1" ht="27" x14ac:dyDescent="0.3">
      <c r="A5" s="43" t="s">
        <v>33</v>
      </c>
      <c r="B5" s="44" t="s">
        <v>73</v>
      </c>
      <c r="C5" s="46" t="s">
        <v>426</v>
      </c>
      <c r="D5" s="46" t="s">
        <v>430</v>
      </c>
      <c r="E5" s="46" t="s">
        <v>426</v>
      </c>
      <c r="F5" s="46" t="s">
        <v>430</v>
      </c>
    </row>
    <row r="6" spans="1:6" x14ac:dyDescent="0.3">
      <c r="A6" s="13" t="s">
        <v>74</v>
      </c>
      <c r="B6" s="14" t="s">
        <v>75</v>
      </c>
      <c r="C6" s="59">
        <v>13950000</v>
      </c>
      <c r="D6" s="59">
        <v>13950000</v>
      </c>
      <c r="E6" s="48">
        <v>29050000</v>
      </c>
      <c r="F6" s="48">
        <v>29050000</v>
      </c>
    </row>
    <row r="7" spans="1:6" x14ac:dyDescent="0.3">
      <c r="A7" s="13" t="s">
        <v>76</v>
      </c>
      <c r="B7" s="15" t="s">
        <v>77</v>
      </c>
      <c r="C7" s="59"/>
      <c r="D7" s="59"/>
      <c r="E7" s="48"/>
      <c r="F7" s="48" t="s">
        <v>435</v>
      </c>
    </row>
    <row r="8" spans="1:6" x14ac:dyDescent="0.3">
      <c r="A8" s="13" t="s">
        <v>78</v>
      </c>
      <c r="B8" s="15" t="s">
        <v>79</v>
      </c>
      <c r="C8" s="59"/>
      <c r="D8" s="59"/>
      <c r="E8" s="48"/>
      <c r="F8" s="48"/>
    </row>
    <row r="9" spans="1:6" x14ac:dyDescent="0.3">
      <c r="A9" s="16" t="s">
        <v>80</v>
      </c>
      <c r="B9" s="15" t="s">
        <v>81</v>
      </c>
      <c r="C9" s="59"/>
      <c r="D9" s="59"/>
      <c r="E9" s="48"/>
      <c r="F9" s="48"/>
    </row>
    <row r="10" spans="1:6" x14ac:dyDescent="0.3">
      <c r="A10" s="16" t="s">
        <v>82</v>
      </c>
      <c r="B10" s="15" t="s">
        <v>83</v>
      </c>
      <c r="C10" s="59"/>
      <c r="D10" s="59"/>
      <c r="E10" s="48"/>
      <c r="F10" s="48"/>
    </row>
    <row r="11" spans="1:6" x14ac:dyDescent="0.3">
      <c r="A11" s="16" t="s">
        <v>84</v>
      </c>
      <c r="B11" s="15" t="s">
        <v>85</v>
      </c>
      <c r="C11" s="59"/>
      <c r="D11" s="59"/>
      <c r="E11" s="48"/>
      <c r="F11" s="48"/>
    </row>
    <row r="12" spans="1:6" x14ac:dyDescent="0.3">
      <c r="A12" s="16" t="s">
        <v>86</v>
      </c>
      <c r="B12" s="15" t="s">
        <v>87</v>
      </c>
      <c r="C12" s="59">
        <v>630000</v>
      </c>
      <c r="D12" s="59">
        <v>730000</v>
      </c>
      <c r="E12" s="48">
        <v>1440000</v>
      </c>
      <c r="F12" s="48">
        <v>1500000</v>
      </c>
    </row>
    <row r="13" spans="1:6" x14ac:dyDescent="0.3">
      <c r="A13" s="16" t="s">
        <v>88</v>
      </c>
      <c r="B13" s="15" t="s">
        <v>89</v>
      </c>
      <c r="C13" s="59">
        <v>54000</v>
      </c>
      <c r="D13" s="59">
        <v>54000</v>
      </c>
      <c r="E13" s="48">
        <v>95000</v>
      </c>
      <c r="F13" s="48">
        <v>95000</v>
      </c>
    </row>
    <row r="14" spans="1:6" x14ac:dyDescent="0.3">
      <c r="A14" s="7" t="s">
        <v>90</v>
      </c>
      <c r="B14" s="15" t="s">
        <v>91</v>
      </c>
      <c r="C14" s="59">
        <v>80000</v>
      </c>
      <c r="D14" s="59">
        <v>80000</v>
      </c>
      <c r="E14" s="48"/>
      <c r="F14" s="48"/>
    </row>
    <row r="15" spans="1:6" x14ac:dyDescent="0.3">
      <c r="A15" s="7" t="s">
        <v>92</v>
      </c>
      <c r="B15" s="15" t="s">
        <v>93</v>
      </c>
      <c r="C15" s="59"/>
      <c r="D15" s="59"/>
      <c r="E15" s="48"/>
      <c r="F15" s="48"/>
    </row>
    <row r="16" spans="1:6" x14ac:dyDescent="0.3">
      <c r="A16" s="7" t="s">
        <v>94</v>
      </c>
      <c r="B16" s="15" t="s">
        <v>95</v>
      </c>
      <c r="C16" s="59"/>
      <c r="D16" s="59"/>
      <c r="E16" s="48"/>
      <c r="F16" s="48"/>
    </row>
    <row r="17" spans="1:6" x14ac:dyDescent="0.3">
      <c r="A17" s="7" t="s">
        <v>96</v>
      </c>
      <c r="B17" s="15" t="s">
        <v>97</v>
      </c>
      <c r="C17" s="59"/>
      <c r="D17" s="59"/>
      <c r="E17" s="48"/>
      <c r="F17" s="48"/>
    </row>
    <row r="18" spans="1:6" x14ac:dyDescent="0.3">
      <c r="A18" s="7" t="s">
        <v>98</v>
      </c>
      <c r="B18" s="15" t="s">
        <v>99</v>
      </c>
      <c r="C18" s="59">
        <v>150000</v>
      </c>
      <c r="D18" s="59">
        <v>150000</v>
      </c>
      <c r="E18" s="48">
        <v>210000</v>
      </c>
      <c r="F18" s="48">
        <v>210000</v>
      </c>
    </row>
    <row r="19" spans="1:6" x14ac:dyDescent="0.3">
      <c r="A19" s="17" t="s">
        <v>100</v>
      </c>
      <c r="B19" s="18" t="s">
        <v>101</v>
      </c>
      <c r="C19" s="59">
        <f>SUM(C6:C18)</f>
        <v>14864000</v>
      </c>
      <c r="D19" s="59">
        <f>SUM(D6:D18)</f>
        <v>14964000</v>
      </c>
      <c r="E19" s="48">
        <f>SUM(E6:E18)</f>
        <v>30795000</v>
      </c>
      <c r="F19" s="48">
        <f>SUM(F6:F18)</f>
        <v>30855000</v>
      </c>
    </row>
    <row r="20" spans="1:6" x14ac:dyDescent="0.3">
      <c r="A20" s="7" t="s">
        <v>102</v>
      </c>
      <c r="B20" s="15" t="s">
        <v>103</v>
      </c>
      <c r="C20" s="59">
        <v>3900000</v>
      </c>
      <c r="D20" s="59">
        <v>3900000</v>
      </c>
      <c r="E20" s="48"/>
      <c r="F20" s="48"/>
    </row>
    <row r="21" spans="1:6" x14ac:dyDescent="0.3">
      <c r="A21" s="7" t="s">
        <v>104</v>
      </c>
      <c r="B21" s="15" t="s">
        <v>105</v>
      </c>
      <c r="C21" s="59">
        <v>920000</v>
      </c>
      <c r="D21" s="59">
        <v>920000</v>
      </c>
      <c r="E21" s="48">
        <v>260000</v>
      </c>
      <c r="F21" s="48">
        <v>260000</v>
      </c>
    </row>
    <row r="22" spans="1:6" x14ac:dyDescent="0.3">
      <c r="A22" s="4" t="s">
        <v>106</v>
      </c>
      <c r="B22" s="15" t="s">
        <v>107</v>
      </c>
      <c r="C22" s="59">
        <v>300000</v>
      </c>
      <c r="D22" s="59">
        <v>300000</v>
      </c>
      <c r="E22" s="48"/>
      <c r="F22" s="48"/>
    </row>
    <row r="23" spans="1:6" x14ac:dyDescent="0.3">
      <c r="A23" s="6" t="s">
        <v>108</v>
      </c>
      <c r="B23" s="18" t="s">
        <v>109</v>
      </c>
      <c r="C23" s="59">
        <f>SUM(C20:C22)</f>
        <v>5120000</v>
      </c>
      <c r="D23" s="59">
        <v>5120000</v>
      </c>
      <c r="E23" s="48">
        <f>SUM(E20:E22)</f>
        <v>260000</v>
      </c>
      <c r="F23" s="48">
        <f>SUM(F20:F22)</f>
        <v>260000</v>
      </c>
    </row>
    <row r="24" spans="1:6" x14ac:dyDescent="0.3">
      <c r="A24" s="10" t="s">
        <v>110</v>
      </c>
      <c r="B24" s="19" t="s">
        <v>111</v>
      </c>
      <c r="C24" s="60">
        <f>SUM(C19+C23)</f>
        <v>19984000</v>
      </c>
      <c r="D24" s="60">
        <f>SUM(D19+D23)</f>
        <v>20084000</v>
      </c>
      <c r="E24" s="62">
        <f>E19+E23</f>
        <v>31055000</v>
      </c>
      <c r="F24" s="62">
        <f>F19+F23</f>
        <v>31115000</v>
      </c>
    </row>
    <row r="25" spans="1:6" x14ac:dyDescent="0.3">
      <c r="A25" s="20" t="s">
        <v>112</v>
      </c>
      <c r="B25" s="19" t="s">
        <v>113</v>
      </c>
      <c r="C25" s="60">
        <v>3650000</v>
      </c>
      <c r="D25" s="60">
        <v>3650000</v>
      </c>
      <c r="E25" s="62">
        <v>6220000</v>
      </c>
      <c r="F25" s="62">
        <v>6220000</v>
      </c>
    </row>
    <row r="26" spans="1:6" x14ac:dyDescent="0.3">
      <c r="A26" s="7" t="s">
        <v>114</v>
      </c>
      <c r="B26" s="15" t="s">
        <v>115</v>
      </c>
      <c r="C26" s="59">
        <v>35000</v>
      </c>
      <c r="D26" s="59">
        <v>35000</v>
      </c>
      <c r="E26" s="48">
        <v>40000</v>
      </c>
      <c r="F26" s="48">
        <v>40000</v>
      </c>
    </row>
    <row r="27" spans="1:6" x14ac:dyDescent="0.3">
      <c r="A27" s="7" t="s">
        <v>116</v>
      </c>
      <c r="B27" s="15" t="s">
        <v>117</v>
      </c>
      <c r="C27" s="59">
        <v>1465000</v>
      </c>
      <c r="D27" s="59">
        <v>2465000</v>
      </c>
      <c r="E27" s="48">
        <v>635000</v>
      </c>
      <c r="F27" s="48">
        <v>635000</v>
      </c>
    </row>
    <row r="28" spans="1:6" x14ac:dyDescent="0.3">
      <c r="A28" s="7" t="s">
        <v>118</v>
      </c>
      <c r="B28" s="15" t="s">
        <v>119</v>
      </c>
      <c r="C28" s="59"/>
      <c r="D28" s="59"/>
      <c r="E28" s="48"/>
      <c r="F28" s="48"/>
    </row>
    <row r="29" spans="1:6" x14ac:dyDescent="0.3">
      <c r="A29" s="6" t="s">
        <v>120</v>
      </c>
      <c r="B29" s="18" t="s">
        <v>121</v>
      </c>
      <c r="C29" s="59">
        <f>SUM(C26:C28)</f>
        <v>1500000</v>
      </c>
      <c r="D29" s="59">
        <f>SUM(D26:D28)</f>
        <v>2500000</v>
      </c>
      <c r="E29" s="48">
        <f>SUM(E26:E28)</f>
        <v>675000</v>
      </c>
      <c r="F29" s="48">
        <f>SUM(F26:F28)</f>
        <v>675000</v>
      </c>
    </row>
    <row r="30" spans="1:6" x14ac:dyDescent="0.3">
      <c r="A30" s="7" t="s">
        <v>122</v>
      </c>
      <c r="B30" s="15" t="s">
        <v>123</v>
      </c>
      <c r="C30" s="59">
        <v>320000</v>
      </c>
      <c r="D30" s="59">
        <v>420000</v>
      </c>
      <c r="E30" s="48">
        <v>40000</v>
      </c>
      <c r="F30" s="48">
        <v>40000</v>
      </c>
    </row>
    <row r="31" spans="1:6" x14ac:dyDescent="0.3">
      <c r="A31" s="7" t="s">
        <v>124</v>
      </c>
      <c r="B31" s="15" t="s">
        <v>125</v>
      </c>
      <c r="C31" s="59">
        <v>320000</v>
      </c>
      <c r="D31" s="59">
        <v>320000</v>
      </c>
      <c r="E31" s="48">
        <v>40000</v>
      </c>
      <c r="F31" s="48">
        <v>40000</v>
      </c>
    </row>
    <row r="32" spans="1:6" ht="15" customHeight="1" x14ac:dyDescent="0.3">
      <c r="A32" s="6" t="s">
        <v>126</v>
      </c>
      <c r="B32" s="18" t="s">
        <v>127</v>
      </c>
      <c r="C32" s="59">
        <v>640000</v>
      </c>
      <c r="D32" s="59">
        <v>740000</v>
      </c>
      <c r="E32" s="48">
        <v>80000</v>
      </c>
      <c r="F32" s="48">
        <f>SUM(F30:F31)</f>
        <v>80000</v>
      </c>
    </row>
    <row r="33" spans="1:6" x14ac:dyDescent="0.3">
      <c r="A33" s="7" t="s">
        <v>128</v>
      </c>
      <c r="B33" s="15" t="s">
        <v>129</v>
      </c>
      <c r="C33" s="59">
        <v>5930000</v>
      </c>
      <c r="D33" s="59">
        <v>5930000</v>
      </c>
      <c r="E33" s="48">
        <v>1400000</v>
      </c>
      <c r="F33" s="48">
        <v>1400000</v>
      </c>
    </row>
    <row r="34" spans="1:6" x14ac:dyDescent="0.3">
      <c r="A34" s="7" t="s">
        <v>130</v>
      </c>
      <c r="B34" s="15" t="s">
        <v>131</v>
      </c>
      <c r="C34" s="59">
        <v>3900000</v>
      </c>
      <c r="D34" s="59">
        <v>3900000</v>
      </c>
      <c r="E34" s="48">
        <v>5860000</v>
      </c>
      <c r="F34" s="48">
        <v>5860000</v>
      </c>
    </row>
    <row r="35" spans="1:6" x14ac:dyDescent="0.3">
      <c r="A35" s="7" t="s">
        <v>132</v>
      </c>
      <c r="B35" s="15" t="s">
        <v>133</v>
      </c>
      <c r="C35" s="59"/>
      <c r="D35" s="59"/>
      <c r="E35" s="48"/>
      <c r="F35" s="48"/>
    </row>
    <row r="36" spans="1:6" x14ac:dyDescent="0.3">
      <c r="A36" s="7" t="s">
        <v>134</v>
      </c>
      <c r="B36" s="15" t="s">
        <v>135</v>
      </c>
      <c r="C36" s="59">
        <v>3235188</v>
      </c>
      <c r="D36" s="59">
        <v>3235188</v>
      </c>
      <c r="E36" s="48">
        <v>30000</v>
      </c>
      <c r="F36" s="48">
        <v>30000</v>
      </c>
    </row>
    <row r="37" spans="1:6" x14ac:dyDescent="0.3">
      <c r="A37" s="21" t="s">
        <v>136</v>
      </c>
      <c r="B37" s="15" t="s">
        <v>137</v>
      </c>
      <c r="C37" s="59"/>
      <c r="D37" s="59"/>
      <c r="E37" s="48"/>
      <c r="F37" s="48"/>
    </row>
    <row r="38" spans="1:6" x14ac:dyDescent="0.3">
      <c r="A38" s="4" t="s">
        <v>138</v>
      </c>
      <c r="B38" s="15" t="s">
        <v>139</v>
      </c>
      <c r="C38" s="59">
        <v>10000</v>
      </c>
      <c r="D38" s="59">
        <v>10000</v>
      </c>
      <c r="E38" s="48">
        <v>650000</v>
      </c>
      <c r="F38" s="48">
        <v>650000</v>
      </c>
    </row>
    <row r="39" spans="1:6" x14ac:dyDescent="0.3">
      <c r="A39" s="7" t="s">
        <v>140</v>
      </c>
      <c r="B39" s="15" t="s">
        <v>141</v>
      </c>
      <c r="C39" s="59">
        <v>3935000</v>
      </c>
      <c r="D39" s="59">
        <v>3935000</v>
      </c>
      <c r="E39" s="48">
        <v>200000</v>
      </c>
      <c r="F39" s="48">
        <v>200000</v>
      </c>
    </row>
    <row r="40" spans="1:6" x14ac:dyDescent="0.3">
      <c r="A40" s="6" t="s">
        <v>142</v>
      </c>
      <c r="B40" s="18" t="s">
        <v>143</v>
      </c>
      <c r="C40" s="59">
        <f>SUM(C33:C39)</f>
        <v>17010188</v>
      </c>
      <c r="D40" s="59">
        <f>SUM(D33:D39)</f>
        <v>17010188</v>
      </c>
      <c r="E40" s="48">
        <f>SUM(E33:E39)</f>
        <v>8140000</v>
      </c>
      <c r="F40" s="48">
        <f>SUM(F33:F39)</f>
        <v>8140000</v>
      </c>
    </row>
    <row r="41" spans="1:6" x14ac:dyDescent="0.3">
      <c r="A41" s="7" t="s">
        <v>144</v>
      </c>
      <c r="B41" s="15" t="s">
        <v>145</v>
      </c>
      <c r="C41" s="59">
        <v>20000</v>
      </c>
      <c r="D41" s="59">
        <v>20000</v>
      </c>
      <c r="E41" s="48">
        <v>15000</v>
      </c>
      <c r="F41" s="48">
        <v>15000</v>
      </c>
    </row>
    <row r="42" spans="1:6" x14ac:dyDescent="0.3">
      <c r="A42" s="7" t="s">
        <v>146</v>
      </c>
      <c r="B42" s="15" t="s">
        <v>147</v>
      </c>
      <c r="C42" s="59"/>
      <c r="D42" s="59"/>
      <c r="E42" s="48"/>
      <c r="F42" s="48"/>
    </row>
    <row r="43" spans="1:6" x14ac:dyDescent="0.3">
      <c r="A43" s="6" t="s">
        <v>148</v>
      </c>
      <c r="B43" s="18" t="s">
        <v>149</v>
      </c>
      <c r="C43" s="59">
        <v>20000</v>
      </c>
      <c r="D43" s="59">
        <v>20000</v>
      </c>
      <c r="E43" s="48">
        <f>SUM(E41:E42)</f>
        <v>15000</v>
      </c>
      <c r="F43" s="48">
        <f>SUM(F41:F42)</f>
        <v>15000</v>
      </c>
    </row>
    <row r="44" spans="1:6" x14ac:dyDescent="0.3">
      <c r="A44" s="7" t="s">
        <v>150</v>
      </c>
      <c r="B44" s="15" t="s">
        <v>151</v>
      </c>
      <c r="C44" s="59">
        <v>4270000</v>
      </c>
      <c r="D44" s="59">
        <v>4270000</v>
      </c>
      <c r="E44" s="48">
        <v>2220000</v>
      </c>
      <c r="F44" s="48">
        <v>2220000</v>
      </c>
    </row>
    <row r="45" spans="1:6" x14ac:dyDescent="0.3">
      <c r="A45" s="7" t="s">
        <v>152</v>
      </c>
      <c r="B45" s="15" t="s">
        <v>153</v>
      </c>
      <c r="C45" s="59">
        <v>1000000</v>
      </c>
      <c r="D45" s="59">
        <v>1000000</v>
      </c>
      <c r="E45" s="48"/>
      <c r="F45" s="48"/>
    </row>
    <row r="46" spans="1:6" x14ac:dyDescent="0.3">
      <c r="A46" s="7" t="s">
        <v>154</v>
      </c>
      <c r="B46" s="15" t="s">
        <v>155</v>
      </c>
      <c r="C46" s="59"/>
      <c r="D46" s="59"/>
      <c r="E46" s="48"/>
      <c r="F46" s="48"/>
    </row>
    <row r="47" spans="1:6" x14ac:dyDescent="0.3">
      <c r="A47" s="7" t="s">
        <v>156</v>
      </c>
      <c r="B47" s="15" t="s">
        <v>157</v>
      </c>
      <c r="C47" s="59"/>
      <c r="D47" s="59"/>
      <c r="E47" s="48"/>
      <c r="F47" s="48"/>
    </row>
    <row r="48" spans="1:6" x14ac:dyDescent="0.3">
      <c r="A48" s="7" t="s">
        <v>158</v>
      </c>
      <c r="B48" s="15" t="s">
        <v>159</v>
      </c>
      <c r="C48" s="59">
        <v>80000</v>
      </c>
      <c r="D48" s="59">
        <v>80000</v>
      </c>
      <c r="E48" s="48">
        <v>90000</v>
      </c>
      <c r="F48" s="48">
        <v>90000</v>
      </c>
    </row>
    <row r="49" spans="1:6" x14ac:dyDescent="0.3">
      <c r="A49" s="6" t="s">
        <v>160</v>
      </c>
      <c r="B49" s="18" t="s">
        <v>161</v>
      </c>
      <c r="C49" s="59">
        <v>5350000</v>
      </c>
      <c r="D49" s="59">
        <f>SUM(D44:D48)</f>
        <v>5350000</v>
      </c>
      <c r="E49" s="48">
        <f>SUM(E44:E48)</f>
        <v>2310000</v>
      </c>
      <c r="F49" s="48">
        <f>SUM(F44:F48)</f>
        <v>2310000</v>
      </c>
    </row>
    <row r="50" spans="1:6" x14ac:dyDescent="0.3">
      <c r="A50" s="20" t="s">
        <v>0</v>
      </c>
      <c r="B50" s="19" t="s">
        <v>162</v>
      </c>
      <c r="C50" s="60">
        <f>C49+C43+C40+C32+C29</f>
        <v>24520188</v>
      </c>
      <c r="D50" s="60">
        <f>D49+D43+D40+D32+D29</f>
        <v>25620188</v>
      </c>
      <c r="E50" s="62">
        <f>E32+E40+E43+E49+E29</f>
        <v>11220000</v>
      </c>
      <c r="F50" s="62">
        <f>F32+F40+F43+F49+F29</f>
        <v>11220000</v>
      </c>
    </row>
    <row r="51" spans="1:6" x14ac:dyDescent="0.3">
      <c r="A51" s="3" t="s">
        <v>163</v>
      </c>
      <c r="B51" s="15" t="s">
        <v>164</v>
      </c>
      <c r="C51" s="59"/>
      <c r="D51" s="59"/>
      <c r="E51" s="48"/>
      <c r="F51" s="48"/>
    </row>
    <row r="52" spans="1:6" x14ac:dyDescent="0.3">
      <c r="A52" s="3" t="s">
        <v>165</v>
      </c>
      <c r="B52" s="15" t="s">
        <v>166</v>
      </c>
      <c r="C52" s="59"/>
      <c r="D52" s="59"/>
      <c r="E52" s="48"/>
      <c r="F52" s="48"/>
    </row>
    <row r="53" spans="1:6" x14ac:dyDescent="0.3">
      <c r="A53" s="22" t="s">
        <v>167</v>
      </c>
      <c r="B53" s="15" t="s">
        <v>168</v>
      </c>
      <c r="C53" s="59"/>
      <c r="D53" s="59"/>
      <c r="E53" s="48"/>
      <c r="F53" s="48"/>
    </row>
    <row r="54" spans="1:6" x14ac:dyDescent="0.3">
      <c r="A54" s="22" t="s">
        <v>169</v>
      </c>
      <c r="B54" s="15" t="s">
        <v>170</v>
      </c>
      <c r="C54" s="59"/>
      <c r="D54" s="59"/>
      <c r="E54" s="48"/>
      <c r="F54" s="48"/>
    </row>
    <row r="55" spans="1:6" x14ac:dyDescent="0.3">
      <c r="A55" s="22" t="s">
        <v>171</v>
      </c>
      <c r="B55" s="15" t="s">
        <v>172</v>
      </c>
      <c r="C55" s="59"/>
      <c r="D55" s="59"/>
      <c r="E55" s="48"/>
      <c r="F55" s="48"/>
    </row>
    <row r="56" spans="1:6" x14ac:dyDescent="0.3">
      <c r="A56" s="3" t="s">
        <v>173</v>
      </c>
      <c r="B56" s="15" t="s">
        <v>174</v>
      </c>
      <c r="C56" s="59"/>
      <c r="D56" s="59"/>
      <c r="E56" s="48"/>
      <c r="F56" s="48"/>
    </row>
    <row r="57" spans="1:6" x14ac:dyDescent="0.3">
      <c r="A57" s="3" t="s">
        <v>175</v>
      </c>
      <c r="B57" s="15" t="s">
        <v>176</v>
      </c>
      <c r="C57" s="59"/>
      <c r="D57" s="59"/>
      <c r="E57" s="48"/>
      <c r="F57" s="48"/>
    </row>
    <row r="58" spans="1:6" x14ac:dyDescent="0.3">
      <c r="A58" s="3" t="s">
        <v>177</v>
      </c>
      <c r="B58" s="15" t="s">
        <v>178</v>
      </c>
      <c r="C58" s="59">
        <v>1700000</v>
      </c>
      <c r="D58" s="59">
        <v>1700000</v>
      </c>
      <c r="E58" s="48"/>
      <c r="F58" s="48"/>
    </row>
    <row r="59" spans="1:6" x14ac:dyDescent="0.3">
      <c r="A59" s="23" t="s">
        <v>179</v>
      </c>
      <c r="B59" s="19" t="s">
        <v>180</v>
      </c>
      <c r="C59" s="60">
        <v>1700000</v>
      </c>
      <c r="D59" s="60">
        <v>1700000</v>
      </c>
      <c r="E59" s="48">
        <f>SUM(E51:E58)</f>
        <v>0</v>
      </c>
      <c r="F59" s="48">
        <f>SUM(F51:F58)</f>
        <v>0</v>
      </c>
    </row>
    <row r="60" spans="1:6" x14ac:dyDescent="0.3">
      <c r="A60" s="24" t="s">
        <v>181</v>
      </c>
      <c r="B60" s="15" t="s">
        <v>182</v>
      </c>
      <c r="C60" s="59"/>
      <c r="D60" s="59"/>
      <c r="E60" s="48"/>
      <c r="F60" s="48"/>
    </row>
    <row r="61" spans="1:6" x14ac:dyDescent="0.3">
      <c r="A61" s="24" t="s">
        <v>32</v>
      </c>
      <c r="B61" s="15" t="s">
        <v>183</v>
      </c>
      <c r="C61" s="59"/>
      <c r="D61" s="59">
        <v>448000</v>
      </c>
      <c r="E61" s="48"/>
      <c r="F61" s="48"/>
    </row>
    <row r="62" spans="1:6" x14ac:dyDescent="0.3">
      <c r="A62" s="24" t="s">
        <v>184</v>
      </c>
      <c r="B62" s="15" t="s">
        <v>185</v>
      </c>
      <c r="C62" s="59"/>
      <c r="D62" s="59"/>
      <c r="E62" s="48"/>
      <c r="F62" s="48"/>
    </row>
    <row r="63" spans="1:6" x14ac:dyDescent="0.3">
      <c r="A63" s="24" t="s">
        <v>186</v>
      </c>
      <c r="B63" s="15" t="s">
        <v>187</v>
      </c>
      <c r="C63" s="59"/>
      <c r="D63" s="59"/>
      <c r="E63" s="48"/>
      <c r="F63" s="48"/>
    </row>
    <row r="64" spans="1:6" x14ac:dyDescent="0.3">
      <c r="A64" s="24" t="s">
        <v>188</v>
      </c>
      <c r="B64" s="15" t="s">
        <v>189</v>
      </c>
      <c r="C64" s="59"/>
      <c r="D64" s="59"/>
      <c r="E64" s="48"/>
      <c r="F64" s="48"/>
    </row>
    <row r="65" spans="1:6" x14ac:dyDescent="0.3">
      <c r="A65" s="24" t="s">
        <v>190</v>
      </c>
      <c r="B65" s="15" t="s">
        <v>191</v>
      </c>
      <c r="C65" s="59">
        <v>8645000</v>
      </c>
      <c r="D65" s="59">
        <v>8645000</v>
      </c>
      <c r="E65" s="48"/>
      <c r="F65" s="48"/>
    </row>
    <row r="66" spans="1:6" x14ac:dyDescent="0.3">
      <c r="A66" s="24" t="s">
        <v>192</v>
      </c>
      <c r="B66" s="15" t="s">
        <v>193</v>
      </c>
      <c r="C66" s="59"/>
      <c r="D66" s="59"/>
      <c r="E66" s="48"/>
      <c r="F66" s="48"/>
    </row>
    <row r="67" spans="1:6" x14ac:dyDescent="0.3">
      <c r="A67" s="24" t="s">
        <v>194</v>
      </c>
      <c r="B67" s="15" t="s">
        <v>195</v>
      </c>
      <c r="C67" s="59"/>
      <c r="D67" s="59"/>
      <c r="E67" s="48"/>
      <c r="F67" s="48"/>
    </row>
    <row r="68" spans="1:6" x14ac:dyDescent="0.3">
      <c r="A68" s="24" t="s">
        <v>196</v>
      </c>
      <c r="B68" s="15" t="s">
        <v>197</v>
      </c>
      <c r="C68" s="59"/>
      <c r="D68" s="59"/>
      <c r="E68" s="48"/>
      <c r="F68" s="48"/>
    </row>
    <row r="69" spans="1:6" x14ac:dyDescent="0.3">
      <c r="A69" s="25" t="s">
        <v>198</v>
      </c>
      <c r="B69" s="15" t="s">
        <v>199</v>
      </c>
      <c r="C69" s="59"/>
      <c r="D69" s="59"/>
      <c r="E69" s="48"/>
      <c r="F69" s="48"/>
    </row>
    <row r="70" spans="1:6" x14ac:dyDescent="0.3">
      <c r="A70" s="24" t="s">
        <v>200</v>
      </c>
      <c r="B70" s="15" t="s">
        <v>202</v>
      </c>
      <c r="C70" s="59">
        <v>1970000</v>
      </c>
      <c r="D70" s="59">
        <v>1970000</v>
      </c>
      <c r="E70" s="48"/>
      <c r="F70" s="48"/>
    </row>
    <row r="71" spans="1:6" x14ac:dyDescent="0.3">
      <c r="A71" s="25" t="s">
        <v>201</v>
      </c>
      <c r="B71" s="15" t="s">
        <v>432</v>
      </c>
      <c r="C71" s="59">
        <v>12000000</v>
      </c>
      <c r="D71" s="59">
        <v>6452000</v>
      </c>
      <c r="E71" s="48"/>
      <c r="F71" s="48"/>
    </row>
    <row r="72" spans="1:6" x14ac:dyDescent="0.3">
      <c r="A72" s="25" t="s">
        <v>203</v>
      </c>
      <c r="B72" s="15" t="s">
        <v>432</v>
      </c>
      <c r="C72" s="59"/>
      <c r="D72" s="59"/>
      <c r="E72" s="48"/>
      <c r="F72" s="48"/>
    </row>
    <row r="73" spans="1:6" x14ac:dyDescent="0.3">
      <c r="A73" s="23" t="s">
        <v>204</v>
      </c>
      <c r="B73" s="19" t="s">
        <v>205</v>
      </c>
      <c r="C73" s="60">
        <f>SUM(C60:C72)</f>
        <v>22615000</v>
      </c>
      <c r="D73" s="60">
        <f>SUM(D60:D72)</f>
        <v>17515000</v>
      </c>
      <c r="E73" s="48">
        <f>SUM(E60:E72)</f>
        <v>0</v>
      </c>
      <c r="F73" s="48">
        <f>SUM(F60:F72)</f>
        <v>0</v>
      </c>
    </row>
    <row r="74" spans="1:6" ht="15.6" x14ac:dyDescent="0.3">
      <c r="A74" s="71" t="s">
        <v>206</v>
      </c>
      <c r="B74" s="69"/>
      <c r="C74" s="68">
        <f>SUM(C24+C25+C50+C59+C73)</f>
        <v>72469188</v>
      </c>
      <c r="D74" s="70">
        <f>D24+D50+D59+D73+D25</f>
        <v>68569188</v>
      </c>
      <c r="E74" s="70">
        <f>E24+E50+E59+E73+E25</f>
        <v>48495000</v>
      </c>
      <c r="F74" s="70">
        <f>F24+F50+F59+F73+F25</f>
        <v>48555000</v>
      </c>
    </row>
    <row r="75" spans="1:6" x14ac:dyDescent="0.3">
      <c r="A75" s="26" t="s">
        <v>39</v>
      </c>
      <c r="B75" s="15" t="s">
        <v>40</v>
      </c>
      <c r="C75" s="59">
        <v>900000</v>
      </c>
      <c r="D75" s="59">
        <v>900000</v>
      </c>
      <c r="E75" s="48"/>
      <c r="F75" s="48"/>
    </row>
    <row r="76" spans="1:6" x14ac:dyDescent="0.3">
      <c r="A76" s="26" t="s">
        <v>207</v>
      </c>
      <c r="B76" s="15" t="s">
        <v>41</v>
      </c>
      <c r="C76" s="59">
        <v>1033000</v>
      </c>
      <c r="D76" s="59">
        <v>1133000</v>
      </c>
      <c r="E76" s="48"/>
      <c r="F76" s="48"/>
    </row>
    <row r="77" spans="1:6" x14ac:dyDescent="0.3">
      <c r="A77" s="26" t="s">
        <v>34</v>
      </c>
      <c r="B77" s="15" t="s">
        <v>42</v>
      </c>
      <c r="C77" s="59"/>
      <c r="D77" s="59"/>
      <c r="E77" s="48"/>
      <c r="F77" s="48"/>
    </row>
    <row r="78" spans="1:6" x14ac:dyDescent="0.3">
      <c r="A78" s="26" t="s">
        <v>35</v>
      </c>
      <c r="B78" s="15" t="s">
        <v>43</v>
      </c>
      <c r="C78" s="59">
        <v>875000</v>
      </c>
      <c r="D78" s="59">
        <v>875000</v>
      </c>
      <c r="E78" s="48"/>
      <c r="F78" s="48"/>
    </row>
    <row r="79" spans="1:6" x14ac:dyDescent="0.3">
      <c r="A79" s="4" t="s">
        <v>208</v>
      </c>
      <c r="B79" s="15" t="s">
        <v>209</v>
      </c>
      <c r="C79" s="59"/>
      <c r="D79" s="59"/>
      <c r="E79" s="48"/>
      <c r="F79" s="48"/>
    </row>
    <row r="80" spans="1:6" x14ac:dyDescent="0.3">
      <c r="A80" s="4" t="s">
        <v>210</v>
      </c>
      <c r="B80" s="15" t="s">
        <v>211</v>
      </c>
      <c r="C80" s="59"/>
      <c r="D80" s="59"/>
      <c r="E80" s="48"/>
      <c r="F80" s="48"/>
    </row>
    <row r="81" spans="1:6" x14ac:dyDescent="0.3">
      <c r="A81" s="4" t="s">
        <v>212</v>
      </c>
      <c r="B81" s="15" t="s">
        <v>213</v>
      </c>
      <c r="C81" s="59">
        <v>470000</v>
      </c>
      <c r="D81" s="59">
        <v>470000</v>
      </c>
      <c r="E81" s="48"/>
      <c r="F81" s="48"/>
    </row>
    <row r="82" spans="1:6" x14ac:dyDescent="0.3">
      <c r="A82" s="27" t="s">
        <v>36</v>
      </c>
      <c r="B82" s="19" t="s">
        <v>44</v>
      </c>
      <c r="C82" s="60">
        <f>SUM(C75:C81)</f>
        <v>3278000</v>
      </c>
      <c r="D82" s="60">
        <f>SUM(D75:D81)</f>
        <v>3378000</v>
      </c>
      <c r="E82" s="48">
        <f>SUM(E75:E81)</f>
        <v>0</v>
      </c>
      <c r="F82" s="48">
        <f>SUM(F75:F81)</f>
        <v>0</v>
      </c>
    </row>
    <row r="83" spans="1:6" x14ac:dyDescent="0.3">
      <c r="A83" s="3" t="s">
        <v>37</v>
      </c>
      <c r="B83" s="15" t="s">
        <v>45</v>
      </c>
      <c r="C83" s="59">
        <v>16950000</v>
      </c>
      <c r="D83" s="59">
        <v>16950000</v>
      </c>
      <c r="E83" s="48"/>
      <c r="F83" s="48"/>
    </row>
    <row r="84" spans="1:6" x14ac:dyDescent="0.3">
      <c r="A84" s="3" t="s">
        <v>46</v>
      </c>
      <c r="B84" s="15" t="s">
        <v>47</v>
      </c>
      <c r="C84" s="59"/>
      <c r="D84" s="59"/>
      <c r="E84" s="48"/>
      <c r="F84" s="48"/>
    </row>
    <row r="85" spans="1:6" x14ac:dyDescent="0.3">
      <c r="A85" s="3" t="s">
        <v>48</v>
      </c>
      <c r="B85" s="15" t="s">
        <v>49</v>
      </c>
      <c r="C85" s="59">
        <v>9500000</v>
      </c>
      <c r="D85" s="59">
        <v>9500000</v>
      </c>
      <c r="E85" s="48"/>
      <c r="F85" s="48"/>
    </row>
    <row r="86" spans="1:6" x14ac:dyDescent="0.3">
      <c r="A86" s="3" t="s">
        <v>214</v>
      </c>
      <c r="B86" s="15" t="s">
        <v>215</v>
      </c>
      <c r="C86" s="59">
        <v>7160000</v>
      </c>
      <c r="D86" s="59">
        <v>7160000</v>
      </c>
      <c r="E86" s="48"/>
      <c r="F86" s="48"/>
    </row>
    <row r="87" spans="1:6" x14ac:dyDescent="0.3">
      <c r="A87" s="23" t="s">
        <v>38</v>
      </c>
      <c r="B87" s="19" t="s">
        <v>50</v>
      </c>
      <c r="C87" s="60">
        <f>SUM(C83:C86)</f>
        <v>33610000</v>
      </c>
      <c r="D87" s="60">
        <f>SUM(D83:D86)</f>
        <v>33610000</v>
      </c>
      <c r="E87" s="48">
        <f>SUM(E83:E86)</f>
        <v>0</v>
      </c>
      <c r="F87" s="48">
        <f>SUM(F83:F86)</f>
        <v>0</v>
      </c>
    </row>
    <row r="88" spans="1:6" x14ac:dyDescent="0.3">
      <c r="A88" s="3" t="s">
        <v>216</v>
      </c>
      <c r="B88" s="15" t="s">
        <v>217</v>
      </c>
      <c r="C88" s="59"/>
      <c r="D88" s="59"/>
      <c r="E88" s="48"/>
      <c r="F88" s="48"/>
    </row>
    <row r="89" spans="1:6" x14ac:dyDescent="0.3">
      <c r="A89" s="3" t="s">
        <v>218</v>
      </c>
      <c r="B89" s="15" t="s">
        <v>219</v>
      </c>
      <c r="C89" s="59"/>
      <c r="D89" s="59"/>
      <c r="E89" s="48"/>
      <c r="F89" s="48"/>
    </row>
    <row r="90" spans="1:6" x14ac:dyDescent="0.3">
      <c r="A90" s="3" t="s">
        <v>220</v>
      </c>
      <c r="B90" s="15" t="s">
        <v>221</v>
      </c>
      <c r="C90" s="59"/>
      <c r="D90" s="59"/>
      <c r="E90" s="48"/>
      <c r="F90" s="48"/>
    </row>
    <row r="91" spans="1:6" x14ac:dyDescent="0.3">
      <c r="A91" s="3" t="s">
        <v>222</v>
      </c>
      <c r="B91" s="15" t="s">
        <v>223</v>
      </c>
      <c r="C91" s="59"/>
      <c r="D91" s="59"/>
      <c r="E91" s="48"/>
      <c r="F91" s="48"/>
    </row>
    <row r="92" spans="1:6" x14ac:dyDescent="0.3">
      <c r="A92" s="3" t="s">
        <v>224</v>
      </c>
      <c r="B92" s="15" t="s">
        <v>225</v>
      </c>
      <c r="C92" s="59"/>
      <c r="D92" s="59"/>
      <c r="E92" s="48"/>
      <c r="F92" s="48"/>
    </row>
    <row r="93" spans="1:6" x14ac:dyDescent="0.3">
      <c r="A93" s="3" t="s">
        <v>226</v>
      </c>
      <c r="B93" s="15" t="s">
        <v>227</v>
      </c>
      <c r="C93" s="59"/>
      <c r="D93" s="59"/>
      <c r="E93" s="48"/>
      <c r="F93" s="48"/>
    </row>
    <row r="94" spans="1:6" x14ac:dyDescent="0.3">
      <c r="A94" s="3" t="s">
        <v>228</v>
      </c>
      <c r="B94" s="15" t="s">
        <v>229</v>
      </c>
      <c r="C94" s="59"/>
      <c r="D94" s="59"/>
      <c r="E94" s="48"/>
      <c r="F94" s="48"/>
    </row>
    <row r="95" spans="1:6" x14ac:dyDescent="0.3">
      <c r="A95" s="3" t="s">
        <v>230</v>
      </c>
      <c r="B95" s="15" t="s">
        <v>231</v>
      </c>
      <c r="C95" s="59"/>
      <c r="D95" s="59"/>
      <c r="E95" s="48"/>
      <c r="F95" s="48"/>
    </row>
    <row r="96" spans="1:6" x14ac:dyDescent="0.3">
      <c r="A96" s="23" t="s">
        <v>232</v>
      </c>
      <c r="B96" s="19" t="s">
        <v>233</v>
      </c>
      <c r="C96" s="60"/>
      <c r="D96" s="59"/>
      <c r="E96" s="48">
        <f>SUM(E88:E95)</f>
        <v>0</v>
      </c>
      <c r="F96" s="48">
        <f>SUM(F88:F95)</f>
        <v>0</v>
      </c>
    </row>
    <row r="97" spans="1:16" ht="15.6" x14ac:dyDescent="0.3">
      <c r="A97" s="71" t="s">
        <v>234</v>
      </c>
      <c r="B97" s="69"/>
      <c r="C97" s="68">
        <f>SUM(C82+C87+C96)</f>
        <v>36888000</v>
      </c>
      <c r="D97" s="70">
        <f>D82+D87+D96</f>
        <v>36988000</v>
      </c>
      <c r="E97" s="70">
        <f>E82+E87+E96</f>
        <v>0</v>
      </c>
      <c r="F97" s="70">
        <f>F82+F87+F96</f>
        <v>0</v>
      </c>
    </row>
    <row r="98" spans="1:16" ht="15.6" x14ac:dyDescent="0.3">
      <c r="A98" s="72" t="s">
        <v>235</v>
      </c>
      <c r="B98" s="28" t="s">
        <v>236</v>
      </c>
      <c r="C98" s="73">
        <f>SUM(C74+C97)</f>
        <v>109357188</v>
      </c>
      <c r="D98" s="57">
        <f>D97+D74</f>
        <v>105557188</v>
      </c>
      <c r="E98" s="57">
        <f>E73+E50+E25+E24+E97</f>
        <v>48495000</v>
      </c>
      <c r="F98" s="57">
        <f>F73+F50+F25+F24+F97</f>
        <v>48555000</v>
      </c>
    </row>
    <row r="99" spans="1:16" x14ac:dyDescent="0.3">
      <c r="A99" s="3" t="s">
        <v>237</v>
      </c>
      <c r="B99" s="7" t="s">
        <v>238</v>
      </c>
      <c r="C99" s="63"/>
      <c r="D99" s="49"/>
      <c r="E99" s="50"/>
      <c r="F99" s="50"/>
      <c r="G99" s="9"/>
      <c r="H99" s="9"/>
      <c r="I99" s="9"/>
      <c r="J99" s="9"/>
      <c r="K99" s="9"/>
      <c r="L99" s="9"/>
      <c r="M99" s="9"/>
      <c r="N99" s="9"/>
      <c r="O99" s="29"/>
      <c r="P99" s="29"/>
    </row>
    <row r="100" spans="1:16" x14ac:dyDescent="0.3">
      <c r="A100" s="3" t="s">
        <v>239</v>
      </c>
      <c r="B100" s="7" t="s">
        <v>240</v>
      </c>
      <c r="C100" s="63"/>
      <c r="D100" s="49"/>
      <c r="E100" s="50"/>
      <c r="F100" s="50"/>
      <c r="G100" s="9"/>
      <c r="H100" s="9"/>
      <c r="I100" s="9"/>
      <c r="J100" s="9"/>
      <c r="K100" s="9"/>
      <c r="L100" s="9"/>
      <c r="M100" s="9"/>
      <c r="N100" s="9"/>
      <c r="O100" s="29"/>
      <c r="P100" s="29"/>
    </row>
    <row r="101" spans="1:16" x14ac:dyDescent="0.3">
      <c r="A101" s="3" t="s">
        <v>241</v>
      </c>
      <c r="B101" s="7" t="s">
        <v>242</v>
      </c>
      <c r="C101" s="63"/>
      <c r="D101" s="49"/>
      <c r="E101" s="50"/>
      <c r="F101" s="50"/>
      <c r="G101" s="9"/>
      <c r="H101" s="9"/>
      <c r="I101" s="9"/>
      <c r="J101" s="9"/>
      <c r="K101" s="9"/>
      <c r="L101" s="9"/>
      <c r="M101" s="9"/>
      <c r="N101" s="9"/>
      <c r="O101" s="29"/>
      <c r="P101" s="29"/>
    </row>
    <row r="102" spans="1:16" x14ac:dyDescent="0.3">
      <c r="A102" s="5" t="s">
        <v>243</v>
      </c>
      <c r="B102" s="6" t="s">
        <v>244</v>
      </c>
      <c r="C102" s="64"/>
      <c r="D102" s="51">
        <f>SUM(D99:D101)</f>
        <v>0</v>
      </c>
      <c r="E102" s="51">
        <f>SUM(E99:E101)</f>
        <v>0</v>
      </c>
      <c r="F102" s="51">
        <f>SUM(F99:F101)</f>
        <v>0</v>
      </c>
      <c r="G102" s="30"/>
      <c r="H102" s="30"/>
      <c r="I102" s="30"/>
      <c r="J102" s="30"/>
      <c r="K102" s="30"/>
      <c r="L102" s="30"/>
      <c r="M102" s="30"/>
      <c r="N102" s="30"/>
      <c r="O102" s="29"/>
      <c r="P102" s="29"/>
    </row>
    <row r="103" spans="1:16" x14ac:dyDescent="0.3">
      <c r="A103" s="31" t="s">
        <v>245</v>
      </c>
      <c r="B103" s="7" t="s">
        <v>246</v>
      </c>
      <c r="C103" s="65"/>
      <c r="D103" s="52"/>
      <c r="E103" s="53"/>
      <c r="F103" s="53"/>
      <c r="G103" s="32"/>
      <c r="H103" s="32"/>
      <c r="I103" s="32"/>
      <c r="J103" s="32"/>
      <c r="K103" s="32"/>
      <c r="L103" s="32"/>
      <c r="M103" s="32"/>
      <c r="N103" s="32"/>
      <c r="O103" s="29"/>
      <c r="P103" s="29"/>
    </row>
    <row r="104" spans="1:16" x14ac:dyDescent="0.3">
      <c r="A104" s="31" t="s">
        <v>247</v>
      </c>
      <c r="B104" s="7" t="s">
        <v>248</v>
      </c>
      <c r="C104" s="65"/>
      <c r="D104" s="52"/>
      <c r="E104" s="53"/>
      <c r="F104" s="53"/>
      <c r="G104" s="32"/>
      <c r="H104" s="32"/>
      <c r="I104" s="32"/>
      <c r="J104" s="32"/>
      <c r="K104" s="32"/>
      <c r="L104" s="32"/>
      <c r="M104" s="32"/>
      <c r="N104" s="32"/>
      <c r="O104" s="29"/>
      <c r="P104" s="29"/>
    </row>
    <row r="105" spans="1:16" x14ac:dyDescent="0.3">
      <c r="A105" s="3" t="s">
        <v>249</v>
      </c>
      <c r="B105" s="7" t="s">
        <v>250</v>
      </c>
      <c r="C105" s="63"/>
      <c r="D105" s="49"/>
      <c r="E105" s="50"/>
      <c r="F105" s="50"/>
      <c r="G105" s="9"/>
      <c r="H105" s="9"/>
      <c r="I105" s="9"/>
      <c r="J105" s="9"/>
      <c r="K105" s="9"/>
      <c r="L105" s="9"/>
      <c r="M105" s="9"/>
      <c r="N105" s="9"/>
      <c r="O105" s="29"/>
      <c r="P105" s="29"/>
    </row>
    <row r="106" spans="1:16" x14ac:dyDescent="0.3">
      <c r="A106" s="3" t="s">
        <v>251</v>
      </c>
      <c r="B106" s="7" t="s">
        <v>252</v>
      </c>
      <c r="C106" s="63"/>
      <c r="D106" s="49"/>
      <c r="E106" s="50"/>
      <c r="F106" s="50"/>
      <c r="G106" s="9"/>
      <c r="H106" s="9"/>
      <c r="I106" s="9"/>
      <c r="J106" s="9"/>
      <c r="K106" s="9"/>
      <c r="L106" s="9"/>
      <c r="M106" s="9"/>
      <c r="N106" s="9"/>
      <c r="O106" s="29"/>
      <c r="P106" s="29"/>
    </row>
    <row r="107" spans="1:16" x14ac:dyDescent="0.3">
      <c r="A107" s="33" t="s">
        <v>253</v>
      </c>
      <c r="B107" s="6" t="s">
        <v>254</v>
      </c>
      <c r="C107" s="66"/>
      <c r="D107" s="54">
        <f>SUM(D103:D106)</f>
        <v>0</v>
      </c>
      <c r="E107" s="54">
        <f>SUM(E103:E106)</f>
        <v>0</v>
      </c>
      <c r="F107" s="54">
        <f>SUM(F103:F106)</f>
        <v>0</v>
      </c>
      <c r="G107" s="34"/>
      <c r="H107" s="34"/>
      <c r="I107" s="34"/>
      <c r="J107" s="34"/>
      <c r="K107" s="34"/>
      <c r="L107" s="34"/>
      <c r="M107" s="34"/>
      <c r="N107" s="34"/>
      <c r="O107" s="29"/>
      <c r="P107" s="29"/>
    </row>
    <row r="108" spans="1:16" x14ac:dyDescent="0.3">
      <c r="A108" s="31" t="s">
        <v>28</v>
      </c>
      <c r="B108" s="7" t="s">
        <v>255</v>
      </c>
      <c r="C108" s="65"/>
      <c r="D108" s="52"/>
      <c r="E108" s="53"/>
      <c r="F108" s="53"/>
      <c r="G108" s="32"/>
      <c r="H108" s="32"/>
      <c r="I108" s="32"/>
      <c r="J108" s="32"/>
      <c r="K108" s="32"/>
      <c r="L108" s="32"/>
      <c r="M108" s="32"/>
      <c r="N108" s="32"/>
      <c r="O108" s="29"/>
      <c r="P108" s="29"/>
    </row>
    <row r="109" spans="1:16" x14ac:dyDescent="0.3">
      <c r="A109" s="31" t="s">
        <v>29</v>
      </c>
      <c r="B109" s="7" t="s">
        <v>256</v>
      </c>
      <c r="C109" s="67">
        <v>2245341</v>
      </c>
      <c r="D109" s="77">
        <v>2245341</v>
      </c>
      <c r="E109" s="53"/>
      <c r="F109" s="53"/>
      <c r="G109" s="32"/>
      <c r="H109" s="32"/>
      <c r="I109" s="32"/>
      <c r="J109" s="32"/>
      <c r="K109" s="32"/>
      <c r="L109" s="32"/>
      <c r="M109" s="32"/>
      <c r="N109" s="32"/>
      <c r="O109" s="29"/>
      <c r="P109" s="29"/>
    </row>
    <row r="110" spans="1:16" x14ac:dyDescent="0.3">
      <c r="A110" s="33" t="s">
        <v>257</v>
      </c>
      <c r="B110" s="6" t="s">
        <v>258</v>
      </c>
      <c r="C110" s="67">
        <v>46646000</v>
      </c>
      <c r="D110" s="77">
        <v>46646000</v>
      </c>
      <c r="E110" s="52">
        <f>SUM(E111:E113)</f>
        <v>0</v>
      </c>
      <c r="F110" s="52">
        <f>SUM(F111:F113)</f>
        <v>0</v>
      </c>
      <c r="G110" s="32"/>
      <c r="H110" s="32"/>
      <c r="I110" s="32"/>
      <c r="J110" s="32"/>
      <c r="K110" s="32"/>
      <c r="L110" s="32"/>
      <c r="M110" s="32"/>
      <c r="N110" s="32"/>
      <c r="O110" s="29"/>
      <c r="P110" s="29"/>
    </row>
    <row r="111" spans="1:16" x14ac:dyDescent="0.3">
      <c r="A111" s="31" t="s">
        <v>259</v>
      </c>
      <c r="B111" s="7" t="s">
        <v>260</v>
      </c>
      <c r="C111" s="65"/>
      <c r="D111" s="77"/>
      <c r="E111" s="53"/>
      <c r="F111" s="53"/>
      <c r="G111" s="32"/>
      <c r="H111" s="32"/>
      <c r="I111" s="32"/>
      <c r="J111" s="32"/>
      <c r="K111" s="32"/>
      <c r="L111" s="32"/>
      <c r="M111" s="32"/>
      <c r="N111" s="32"/>
      <c r="O111" s="29"/>
      <c r="P111" s="29"/>
    </row>
    <row r="112" spans="1:16" x14ac:dyDescent="0.3">
      <c r="A112" s="31" t="s">
        <v>31</v>
      </c>
      <c r="B112" s="7" t="s">
        <v>261</v>
      </c>
      <c r="C112" s="65"/>
      <c r="D112" s="77"/>
      <c r="E112" s="53"/>
      <c r="F112" s="53"/>
      <c r="G112" s="32"/>
      <c r="H112" s="32"/>
      <c r="I112" s="32"/>
      <c r="J112" s="32"/>
      <c r="K112" s="32"/>
      <c r="L112" s="32"/>
      <c r="M112" s="32"/>
      <c r="N112" s="32"/>
      <c r="O112" s="29"/>
      <c r="P112" s="29"/>
    </row>
    <row r="113" spans="1:16" x14ac:dyDescent="0.3">
      <c r="A113" s="31" t="s">
        <v>262</v>
      </c>
      <c r="B113" s="7" t="s">
        <v>263</v>
      </c>
      <c r="C113" s="65"/>
      <c r="D113" s="77"/>
      <c r="E113" s="53"/>
      <c r="F113" s="53"/>
      <c r="G113" s="32"/>
      <c r="H113" s="32"/>
      <c r="I113" s="32"/>
      <c r="J113" s="32"/>
      <c r="K113" s="32"/>
      <c r="L113" s="32"/>
      <c r="M113" s="32"/>
      <c r="N113" s="32"/>
      <c r="O113" s="29"/>
      <c r="P113" s="29"/>
    </row>
    <row r="114" spans="1:16" x14ac:dyDescent="0.3">
      <c r="A114" s="35" t="s">
        <v>264</v>
      </c>
      <c r="B114" s="20" t="s">
        <v>265</v>
      </c>
      <c r="C114" s="66"/>
      <c r="D114" s="78">
        <f>D102+D109+D110+D111+D112+D113</f>
        <v>48891341</v>
      </c>
      <c r="E114" s="54">
        <f>E102+E110+E111+E112+E113</f>
        <v>0</v>
      </c>
      <c r="F114" s="54">
        <f>F102+F110+F111+F112+F113</f>
        <v>0</v>
      </c>
      <c r="G114" s="34"/>
      <c r="H114" s="34"/>
      <c r="I114" s="34"/>
      <c r="J114" s="34"/>
      <c r="K114" s="34"/>
      <c r="L114" s="34"/>
      <c r="M114" s="34"/>
      <c r="N114" s="34"/>
      <c r="O114" s="29"/>
      <c r="P114" s="29"/>
    </row>
    <row r="115" spans="1:16" x14ac:dyDescent="0.3">
      <c r="A115" s="31" t="s">
        <v>266</v>
      </c>
      <c r="B115" s="7" t="s">
        <v>267</v>
      </c>
      <c r="C115" s="65"/>
      <c r="D115" s="52"/>
      <c r="E115" s="53"/>
      <c r="F115" s="53"/>
      <c r="G115" s="32"/>
      <c r="H115" s="32"/>
      <c r="I115" s="32"/>
      <c r="J115" s="32"/>
      <c r="K115" s="32"/>
      <c r="L115" s="32"/>
      <c r="M115" s="32"/>
      <c r="N115" s="32"/>
      <c r="O115" s="29"/>
      <c r="P115" s="29"/>
    </row>
    <row r="116" spans="1:16" x14ac:dyDescent="0.3">
      <c r="A116" s="3" t="s">
        <v>268</v>
      </c>
      <c r="B116" s="7" t="s">
        <v>269</v>
      </c>
      <c r="C116" s="63"/>
      <c r="D116" s="49"/>
      <c r="E116" s="50"/>
      <c r="F116" s="50"/>
      <c r="G116" s="9"/>
      <c r="H116" s="9"/>
      <c r="I116" s="9"/>
      <c r="J116" s="9"/>
      <c r="K116" s="9"/>
      <c r="L116" s="9"/>
      <c r="M116" s="9"/>
      <c r="N116" s="9"/>
      <c r="O116" s="29"/>
      <c r="P116" s="29"/>
    </row>
    <row r="117" spans="1:16" x14ac:dyDescent="0.3">
      <c r="A117" s="31" t="s">
        <v>270</v>
      </c>
      <c r="B117" s="7" t="s">
        <v>271</v>
      </c>
      <c r="C117" s="65"/>
      <c r="D117" s="52"/>
      <c r="E117" s="53"/>
      <c r="F117" s="53"/>
      <c r="G117" s="32"/>
      <c r="H117" s="32"/>
      <c r="I117" s="32"/>
      <c r="J117" s="32"/>
      <c r="K117" s="32"/>
      <c r="L117" s="32"/>
      <c r="M117" s="32"/>
      <c r="N117" s="32"/>
      <c r="O117" s="29"/>
      <c r="P117" s="29"/>
    </row>
    <row r="118" spans="1:16" x14ac:dyDescent="0.3">
      <c r="A118" s="31" t="s">
        <v>272</v>
      </c>
      <c r="B118" s="7" t="s">
        <v>273</v>
      </c>
      <c r="C118" s="65"/>
      <c r="D118" s="52"/>
      <c r="E118" s="53"/>
      <c r="F118" s="53"/>
      <c r="G118" s="32"/>
      <c r="H118" s="32"/>
      <c r="I118" s="32"/>
      <c r="J118" s="32"/>
      <c r="K118" s="32"/>
      <c r="L118" s="32"/>
      <c r="M118" s="32"/>
      <c r="N118" s="32"/>
      <c r="O118" s="29"/>
      <c r="P118" s="29"/>
    </row>
    <row r="119" spans="1:16" x14ac:dyDescent="0.3">
      <c r="A119" s="35" t="s">
        <v>274</v>
      </c>
      <c r="B119" s="20" t="s">
        <v>275</v>
      </c>
      <c r="C119" s="66"/>
      <c r="D119" s="54">
        <f>SUM(D115:D118)</f>
        <v>0</v>
      </c>
      <c r="E119" s="54">
        <f>SUM(E115:E118)</f>
        <v>0</v>
      </c>
      <c r="F119" s="54">
        <f>SUM(F115:F118)</f>
        <v>0</v>
      </c>
      <c r="G119" s="34"/>
      <c r="H119" s="34"/>
      <c r="I119" s="34"/>
      <c r="J119" s="34"/>
      <c r="K119" s="34"/>
      <c r="L119" s="34"/>
      <c r="M119" s="34"/>
      <c r="N119" s="34"/>
      <c r="O119" s="29"/>
      <c r="P119" s="29"/>
    </row>
    <row r="120" spans="1:16" x14ac:dyDescent="0.3">
      <c r="A120" s="3" t="s">
        <v>276</v>
      </c>
      <c r="B120" s="7" t="s">
        <v>277</v>
      </c>
      <c r="C120" s="63"/>
      <c r="D120" s="49"/>
      <c r="E120" s="50"/>
      <c r="F120" s="50"/>
      <c r="G120" s="9"/>
      <c r="H120" s="9"/>
      <c r="I120" s="9"/>
      <c r="J120" s="9"/>
      <c r="K120" s="9"/>
      <c r="L120" s="9"/>
      <c r="M120" s="9"/>
      <c r="N120" s="9"/>
      <c r="O120" s="29"/>
      <c r="P120" s="29"/>
    </row>
    <row r="121" spans="1:16" ht="15.6" x14ac:dyDescent="0.3">
      <c r="A121" s="36" t="s">
        <v>278</v>
      </c>
      <c r="B121" s="37" t="s">
        <v>279</v>
      </c>
      <c r="C121" s="74">
        <f>SUM(C109:C110)</f>
        <v>48891341</v>
      </c>
      <c r="D121" s="58">
        <f>D114+D119+D120</f>
        <v>48891341</v>
      </c>
      <c r="E121" s="58">
        <f>E114+E119+E120</f>
        <v>0</v>
      </c>
      <c r="F121" s="58">
        <f>F114+F119+F120</f>
        <v>0</v>
      </c>
      <c r="G121" s="34"/>
      <c r="H121" s="34"/>
      <c r="I121" s="34"/>
      <c r="J121" s="34"/>
      <c r="K121" s="34"/>
      <c r="L121" s="34"/>
      <c r="M121" s="34"/>
      <c r="N121" s="34"/>
      <c r="O121" s="29"/>
      <c r="P121" s="29"/>
    </row>
    <row r="122" spans="1:16" ht="15.6" x14ac:dyDescent="0.3">
      <c r="A122" s="38" t="s">
        <v>61</v>
      </c>
      <c r="B122" s="75"/>
      <c r="C122" s="76">
        <f>SUM(C98+C121)</f>
        <v>158248529</v>
      </c>
      <c r="D122" s="56">
        <f>D98+D121</f>
        <v>154448529</v>
      </c>
      <c r="E122" s="56">
        <f>E98+E121</f>
        <v>48495000</v>
      </c>
      <c r="F122" s="56">
        <f>F98+F121</f>
        <v>48555000</v>
      </c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6" x14ac:dyDescent="0.3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</row>
    <row r="124" spans="1:16" x14ac:dyDescent="0.3">
      <c r="B124" s="29"/>
      <c r="C124" s="61"/>
      <c r="D124" s="29"/>
      <c r="E124" s="61"/>
      <c r="F124" s="61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16" x14ac:dyDescent="0.3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</row>
    <row r="126" spans="1:16" x14ac:dyDescent="0.3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spans="1:16" x14ac:dyDescent="0.3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  <row r="128" spans="1:16" x14ac:dyDescent="0.3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2:16" x14ac:dyDescent="0.3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</row>
    <row r="130" spans="2:16" x14ac:dyDescent="0.3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2:16" x14ac:dyDescent="0.3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spans="2:16" x14ac:dyDescent="0.3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2:16" x14ac:dyDescent="0.3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spans="2:16" x14ac:dyDescent="0.3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</row>
    <row r="135" spans="2:16" x14ac:dyDescent="0.3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2:16" x14ac:dyDescent="0.3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</row>
    <row r="137" spans="2:16" x14ac:dyDescent="0.3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</row>
    <row r="138" spans="2:16" x14ac:dyDescent="0.3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spans="2:16" x14ac:dyDescent="0.3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spans="2:16" x14ac:dyDescent="0.3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spans="2:16" x14ac:dyDescent="0.3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spans="2:16" x14ac:dyDescent="0.3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spans="2:16" x14ac:dyDescent="0.3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2:16" x14ac:dyDescent="0.3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spans="2:16" x14ac:dyDescent="0.3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</row>
    <row r="146" spans="2:16" x14ac:dyDescent="0.3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spans="2:16" x14ac:dyDescent="0.3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</row>
    <row r="148" spans="2:16" x14ac:dyDescent="0.3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</row>
    <row r="149" spans="2:16" x14ac:dyDescent="0.3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spans="2:16" x14ac:dyDescent="0.3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</row>
    <row r="151" spans="2:16" x14ac:dyDescent="0.3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</row>
    <row r="152" spans="2:16" x14ac:dyDescent="0.3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</row>
    <row r="153" spans="2:16" x14ac:dyDescent="0.3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</row>
    <row r="154" spans="2:16" x14ac:dyDescent="0.3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</row>
    <row r="155" spans="2:16" x14ac:dyDescent="0.3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</row>
    <row r="156" spans="2:16" x14ac:dyDescent="0.3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</row>
    <row r="157" spans="2:16" x14ac:dyDescent="0.3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</row>
    <row r="158" spans="2:16" x14ac:dyDescent="0.3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</row>
    <row r="159" spans="2:16" x14ac:dyDescent="0.3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</row>
    <row r="160" spans="2:16" x14ac:dyDescent="0.3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</row>
    <row r="161" spans="2:16" x14ac:dyDescent="0.3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</row>
    <row r="162" spans="2:16" x14ac:dyDescent="0.3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</row>
    <row r="163" spans="2:16" x14ac:dyDescent="0.3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</row>
    <row r="164" spans="2:16" x14ac:dyDescent="0.3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</row>
    <row r="165" spans="2:16" x14ac:dyDescent="0.3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</row>
    <row r="166" spans="2:16" x14ac:dyDescent="0.3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</row>
    <row r="167" spans="2:16" x14ac:dyDescent="0.3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</row>
    <row r="168" spans="2:16" x14ac:dyDescent="0.3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</row>
    <row r="169" spans="2:16" x14ac:dyDescent="0.3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</row>
    <row r="170" spans="2:16" x14ac:dyDescent="0.3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</row>
    <row r="171" spans="2:16" x14ac:dyDescent="0.3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</row>
  </sheetData>
  <mergeCells count="4">
    <mergeCell ref="C4:D4"/>
    <mergeCell ref="E4:F4"/>
    <mergeCell ref="A1:F1"/>
    <mergeCell ref="A2:F2"/>
  </mergeCells>
  <phoneticPr fontId="26" type="noConversion"/>
  <pageMargins left="0.70866141732283472" right="0.70866141732283472" top="0.74803149606299213" bottom="0.74803149606299213" header="0.31496062992125984" footer="0.31496062992125984"/>
  <pageSetup paperSize="8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workbookViewId="0">
      <selection activeCell="C32" sqref="C32:D32"/>
    </sheetView>
  </sheetViews>
  <sheetFormatPr defaultRowHeight="21" customHeight="1" x14ac:dyDescent="0.25"/>
  <cols>
    <col min="1" max="1" width="89.109375" customWidth="1"/>
    <col min="2" max="2" width="11.77734375" customWidth="1"/>
    <col min="3" max="6" width="15.44140625" bestFit="1" customWidth="1"/>
  </cols>
  <sheetData>
    <row r="1" spans="1:6" ht="21" customHeight="1" x14ac:dyDescent="0.35">
      <c r="A1" s="115" t="s">
        <v>438</v>
      </c>
      <c r="B1" s="115"/>
      <c r="C1" s="115"/>
      <c r="D1" s="115"/>
      <c r="E1" s="115"/>
      <c r="F1" s="115"/>
    </row>
    <row r="2" spans="1:6" ht="21" customHeight="1" x14ac:dyDescent="0.35">
      <c r="A2" s="116" t="s">
        <v>434</v>
      </c>
      <c r="B2" s="116"/>
      <c r="C2" s="116"/>
      <c r="D2" s="116"/>
      <c r="E2" s="116"/>
      <c r="F2" s="116"/>
    </row>
    <row r="3" spans="1:6" ht="20.25" customHeight="1" x14ac:dyDescent="0.35">
      <c r="A3" s="79"/>
      <c r="F3" s="109" t="s">
        <v>443</v>
      </c>
    </row>
    <row r="4" spans="1:6" s="81" customFormat="1" ht="15" customHeight="1" x14ac:dyDescent="0.4">
      <c r="A4" s="80"/>
      <c r="C4" s="117" t="s">
        <v>423</v>
      </c>
      <c r="D4" s="117"/>
      <c r="E4" s="117" t="s">
        <v>428</v>
      </c>
      <c r="F4" s="117"/>
    </row>
    <row r="5" spans="1:6" s="81" customFormat="1" ht="33" customHeight="1" x14ac:dyDescent="0.4">
      <c r="A5" s="108" t="s">
        <v>33</v>
      </c>
      <c r="B5" s="100" t="s">
        <v>280</v>
      </c>
      <c r="C5" s="82" t="s">
        <v>426</v>
      </c>
      <c r="D5" s="82" t="s">
        <v>430</v>
      </c>
      <c r="E5" s="82" t="s">
        <v>426</v>
      </c>
      <c r="F5" s="82" t="s">
        <v>430</v>
      </c>
    </row>
    <row r="6" spans="1:6" s="81" customFormat="1" ht="15.75" customHeight="1" x14ac:dyDescent="0.4">
      <c r="A6" s="83" t="s">
        <v>1</v>
      </c>
      <c r="B6" s="101" t="s">
        <v>281</v>
      </c>
      <c r="C6" s="95">
        <v>11278404</v>
      </c>
      <c r="D6" s="95">
        <v>11278404</v>
      </c>
      <c r="E6" s="95"/>
      <c r="F6" s="95"/>
    </row>
    <row r="7" spans="1:6" s="81" customFormat="1" ht="15.75" customHeight="1" x14ac:dyDescent="0.4">
      <c r="A7" s="84" t="s">
        <v>282</v>
      </c>
      <c r="B7" s="101" t="s">
        <v>283</v>
      </c>
      <c r="C7" s="95">
        <v>23244780</v>
      </c>
      <c r="D7" s="95">
        <v>23244780</v>
      </c>
      <c r="E7" s="95"/>
      <c r="F7" s="95"/>
    </row>
    <row r="8" spans="1:6" s="81" customFormat="1" ht="15.75" customHeight="1" x14ac:dyDescent="0.4">
      <c r="A8" s="84" t="s">
        <v>284</v>
      </c>
      <c r="B8" s="101" t="s">
        <v>285</v>
      </c>
      <c r="C8" s="95">
        <v>19810345</v>
      </c>
      <c r="D8" s="95">
        <v>19810345</v>
      </c>
      <c r="E8" s="95"/>
      <c r="F8" s="95"/>
    </row>
    <row r="9" spans="1:6" s="81" customFormat="1" ht="15.75" customHeight="1" x14ac:dyDescent="0.4">
      <c r="A9" s="84" t="s">
        <v>286</v>
      </c>
      <c r="B9" s="101" t="s">
        <v>287</v>
      </c>
      <c r="C9" s="95">
        <v>1800000</v>
      </c>
      <c r="D9" s="95">
        <v>1800000</v>
      </c>
      <c r="E9" s="95"/>
      <c r="F9" s="95"/>
    </row>
    <row r="10" spans="1:6" s="81" customFormat="1" ht="15.75" customHeight="1" x14ac:dyDescent="0.4">
      <c r="A10" s="84" t="s">
        <v>2</v>
      </c>
      <c r="B10" s="101" t="s">
        <v>288</v>
      </c>
      <c r="C10" s="95"/>
      <c r="D10" s="95"/>
      <c r="E10" s="95"/>
      <c r="F10" s="95"/>
    </row>
    <row r="11" spans="1:6" s="81" customFormat="1" ht="15.75" customHeight="1" x14ac:dyDescent="0.4">
      <c r="A11" s="84" t="s">
        <v>3</v>
      </c>
      <c r="B11" s="101" t="s">
        <v>289</v>
      </c>
      <c r="C11" s="95"/>
      <c r="D11" s="95"/>
      <c r="E11" s="95"/>
      <c r="F11" s="95"/>
    </row>
    <row r="12" spans="1:6" s="81" customFormat="1" ht="15.75" customHeight="1" x14ac:dyDescent="0.4">
      <c r="A12" s="85" t="s">
        <v>290</v>
      </c>
      <c r="B12" s="102" t="s">
        <v>291</v>
      </c>
      <c r="C12" s="95">
        <v>56133529</v>
      </c>
      <c r="D12" s="95">
        <v>56133529</v>
      </c>
      <c r="E12" s="95"/>
      <c r="F12" s="95"/>
    </row>
    <row r="13" spans="1:6" s="81" customFormat="1" ht="15.75" customHeight="1" x14ac:dyDescent="0.4">
      <c r="A13" s="84" t="s">
        <v>4</v>
      </c>
      <c r="B13" s="101" t="s">
        <v>292</v>
      </c>
      <c r="C13" s="95"/>
      <c r="D13" s="95"/>
      <c r="E13" s="95"/>
      <c r="F13" s="95"/>
    </row>
    <row r="14" spans="1:6" s="81" customFormat="1" ht="15.75" customHeight="1" x14ac:dyDescent="0.4">
      <c r="A14" s="84" t="s">
        <v>293</v>
      </c>
      <c r="B14" s="101" t="s">
        <v>294</v>
      </c>
      <c r="C14" s="95"/>
      <c r="D14" s="95"/>
      <c r="E14" s="95"/>
      <c r="F14" s="95"/>
    </row>
    <row r="15" spans="1:6" s="81" customFormat="1" ht="15.75" customHeight="1" x14ac:dyDescent="0.4">
      <c r="A15" s="84" t="s">
        <v>295</v>
      </c>
      <c r="B15" s="101" t="s">
        <v>296</v>
      </c>
      <c r="C15" s="95"/>
      <c r="D15" s="95"/>
      <c r="E15" s="95"/>
      <c r="F15" s="95"/>
    </row>
    <row r="16" spans="1:6" s="81" customFormat="1" ht="15.75" customHeight="1" x14ac:dyDescent="0.4">
      <c r="A16" s="84" t="s">
        <v>297</v>
      </c>
      <c r="B16" s="101" t="s">
        <v>298</v>
      </c>
      <c r="C16" s="95"/>
      <c r="D16" s="95"/>
      <c r="E16" s="95"/>
      <c r="F16" s="95"/>
    </row>
    <row r="17" spans="1:6" s="81" customFormat="1" ht="15.75" customHeight="1" x14ac:dyDescent="0.4">
      <c r="A17" s="84" t="s">
        <v>299</v>
      </c>
      <c r="B17" s="101" t="s">
        <v>300</v>
      </c>
      <c r="C17" s="95">
        <v>11145000</v>
      </c>
      <c r="D17" s="95">
        <v>11145000</v>
      </c>
      <c r="E17" s="95"/>
      <c r="F17" s="95"/>
    </row>
    <row r="18" spans="1:6" s="81" customFormat="1" ht="15.75" customHeight="1" x14ac:dyDescent="0.4">
      <c r="A18" s="85" t="s">
        <v>30</v>
      </c>
      <c r="B18" s="102" t="s">
        <v>301</v>
      </c>
      <c r="C18" s="95">
        <v>67278529</v>
      </c>
      <c r="D18" s="95">
        <v>67278529</v>
      </c>
      <c r="E18" s="95"/>
      <c r="F18" s="95"/>
    </row>
    <row r="19" spans="1:6" s="81" customFormat="1" ht="15.75" customHeight="1" x14ac:dyDescent="0.4">
      <c r="A19" s="84" t="s">
        <v>313</v>
      </c>
      <c r="B19" s="101" t="s">
        <v>314</v>
      </c>
      <c r="C19" s="95"/>
      <c r="D19" s="95"/>
      <c r="E19" s="95"/>
      <c r="F19" s="95"/>
    </row>
    <row r="20" spans="1:6" s="81" customFormat="1" ht="15.75" customHeight="1" x14ac:dyDescent="0.4">
      <c r="A20" s="84" t="s">
        <v>315</v>
      </c>
      <c r="B20" s="101" t="s">
        <v>316</v>
      </c>
      <c r="C20" s="95"/>
      <c r="D20" s="95"/>
      <c r="E20" s="95"/>
      <c r="F20" s="95"/>
    </row>
    <row r="21" spans="1:6" s="81" customFormat="1" ht="15.75" customHeight="1" x14ac:dyDescent="0.4">
      <c r="A21" s="85" t="s">
        <v>317</v>
      </c>
      <c r="B21" s="102" t="s">
        <v>318</v>
      </c>
      <c r="C21" s="95"/>
      <c r="D21" s="95"/>
      <c r="E21" s="95"/>
      <c r="F21" s="95"/>
    </row>
    <row r="22" spans="1:6" s="81" customFormat="1" ht="15.75" customHeight="1" x14ac:dyDescent="0.4">
      <c r="A22" s="84" t="s">
        <v>319</v>
      </c>
      <c r="B22" s="101" t="s">
        <v>320</v>
      </c>
      <c r="C22" s="95"/>
      <c r="D22" s="95"/>
      <c r="E22" s="95"/>
      <c r="F22" s="95"/>
    </row>
    <row r="23" spans="1:6" s="81" customFormat="1" ht="15.75" customHeight="1" x14ac:dyDescent="0.4">
      <c r="A23" s="84" t="s">
        <v>321</v>
      </c>
      <c r="B23" s="101" t="s">
        <v>322</v>
      </c>
      <c r="C23" s="95"/>
      <c r="D23" s="95"/>
      <c r="E23" s="95"/>
      <c r="F23" s="95"/>
    </row>
    <row r="24" spans="1:6" s="81" customFormat="1" ht="15.75" customHeight="1" x14ac:dyDescent="0.4">
      <c r="A24" s="84" t="s">
        <v>323</v>
      </c>
      <c r="B24" s="101" t="s">
        <v>324</v>
      </c>
      <c r="C24" s="95">
        <v>3800000</v>
      </c>
      <c r="D24" s="95">
        <v>3800000</v>
      </c>
      <c r="E24" s="95"/>
      <c r="F24" s="95"/>
    </row>
    <row r="25" spans="1:6" s="81" customFormat="1" ht="15.75" customHeight="1" x14ac:dyDescent="0.4">
      <c r="A25" s="84" t="s">
        <v>325</v>
      </c>
      <c r="B25" s="101" t="s">
        <v>326</v>
      </c>
      <c r="C25" s="95">
        <v>35000000</v>
      </c>
      <c r="D25" s="95">
        <v>35000000</v>
      </c>
      <c r="E25" s="95"/>
      <c r="F25" s="95"/>
    </row>
    <row r="26" spans="1:6" s="81" customFormat="1" ht="15.75" customHeight="1" x14ac:dyDescent="0.4">
      <c r="A26" s="84" t="s">
        <v>327</v>
      </c>
      <c r="B26" s="101" t="s">
        <v>328</v>
      </c>
      <c r="C26" s="95"/>
      <c r="D26" s="95"/>
      <c r="E26" s="95"/>
      <c r="F26" s="95"/>
    </row>
    <row r="27" spans="1:6" s="81" customFormat="1" ht="15.75" customHeight="1" x14ac:dyDescent="0.4">
      <c r="A27" s="84" t="s">
        <v>329</v>
      </c>
      <c r="B27" s="101" t="s">
        <v>330</v>
      </c>
      <c r="C27" s="95"/>
      <c r="D27" s="95"/>
      <c r="E27" s="95"/>
      <c r="F27" s="95"/>
    </row>
    <row r="28" spans="1:6" s="81" customFormat="1" ht="15.75" customHeight="1" x14ac:dyDescent="0.4">
      <c r="A28" s="84" t="s">
        <v>331</v>
      </c>
      <c r="B28" s="101" t="s">
        <v>332</v>
      </c>
      <c r="C28" s="95">
        <v>3800000</v>
      </c>
      <c r="D28" s="95">
        <v>0</v>
      </c>
      <c r="E28" s="95"/>
      <c r="F28" s="95"/>
    </row>
    <row r="29" spans="1:6" s="81" customFormat="1" ht="15.75" customHeight="1" x14ac:dyDescent="0.4">
      <c r="A29" s="84" t="s">
        <v>333</v>
      </c>
      <c r="B29" s="101" t="s">
        <v>334</v>
      </c>
      <c r="C29" s="95"/>
      <c r="D29" s="95"/>
      <c r="E29" s="95"/>
      <c r="F29" s="95"/>
    </row>
    <row r="30" spans="1:6" s="81" customFormat="1" ht="15.75" customHeight="1" x14ac:dyDescent="0.4">
      <c r="A30" s="85" t="s">
        <v>335</v>
      </c>
      <c r="B30" s="102" t="s">
        <v>336</v>
      </c>
      <c r="C30" s="95">
        <f>SUM(C25:C29)</f>
        <v>38800000</v>
      </c>
      <c r="D30" s="95">
        <f>SUM(D25:D29)</f>
        <v>35000000</v>
      </c>
      <c r="E30" s="95"/>
      <c r="F30" s="95"/>
    </row>
    <row r="31" spans="1:6" s="81" customFormat="1" ht="15.75" customHeight="1" x14ac:dyDescent="0.4">
      <c r="A31" s="84" t="s">
        <v>337</v>
      </c>
      <c r="B31" s="101" t="s">
        <v>338</v>
      </c>
      <c r="C31" s="95"/>
      <c r="D31" s="95"/>
      <c r="E31" s="95"/>
      <c r="F31" s="95"/>
    </row>
    <row r="32" spans="1:6" s="81" customFormat="1" ht="15.75" customHeight="1" x14ac:dyDescent="0.4">
      <c r="A32" s="85" t="s">
        <v>339</v>
      </c>
      <c r="B32" s="102" t="s">
        <v>340</v>
      </c>
      <c r="C32" s="95">
        <f>SUM(C24+C30)</f>
        <v>42600000</v>
      </c>
      <c r="D32" s="95">
        <f>SUM(D24+D30)</f>
        <v>38800000</v>
      </c>
      <c r="E32" s="95"/>
      <c r="F32" s="95"/>
    </row>
    <row r="33" spans="1:6" s="81" customFormat="1" ht="15.75" customHeight="1" x14ac:dyDescent="0.4">
      <c r="A33" s="86" t="s">
        <v>341</v>
      </c>
      <c r="B33" s="101" t="s">
        <v>342</v>
      </c>
      <c r="C33" s="95"/>
      <c r="D33" s="95"/>
      <c r="E33" s="95"/>
      <c r="F33" s="95"/>
    </row>
    <row r="34" spans="1:6" s="81" customFormat="1" ht="15.75" customHeight="1" x14ac:dyDescent="0.4">
      <c r="A34" s="86" t="s">
        <v>6</v>
      </c>
      <c r="B34" s="101" t="s">
        <v>343</v>
      </c>
      <c r="C34" s="95">
        <v>4740000</v>
      </c>
      <c r="D34" s="95">
        <v>4740000</v>
      </c>
      <c r="E34" s="95"/>
      <c r="F34" s="95"/>
    </row>
    <row r="35" spans="1:6" s="81" customFormat="1" ht="15.75" customHeight="1" x14ac:dyDescent="0.4">
      <c r="A35" s="86" t="s">
        <v>7</v>
      </c>
      <c r="B35" s="101" t="s">
        <v>344</v>
      </c>
      <c r="C35" s="95"/>
      <c r="D35" s="95"/>
      <c r="E35" s="95"/>
      <c r="F35" s="95"/>
    </row>
    <row r="36" spans="1:6" s="81" customFormat="1" ht="15.75" customHeight="1" x14ac:dyDescent="0.4">
      <c r="A36" s="86" t="s">
        <v>8</v>
      </c>
      <c r="B36" s="101" t="s">
        <v>345</v>
      </c>
      <c r="C36" s="95">
        <v>9500000</v>
      </c>
      <c r="D36" s="95">
        <v>9500000</v>
      </c>
      <c r="E36" s="95"/>
      <c r="F36" s="95"/>
    </row>
    <row r="37" spans="1:6" s="81" customFormat="1" ht="15.75" customHeight="1" x14ac:dyDescent="0.4">
      <c r="A37" s="86" t="s">
        <v>9</v>
      </c>
      <c r="B37" s="101" t="s">
        <v>346</v>
      </c>
      <c r="C37" s="95">
        <v>1900000</v>
      </c>
      <c r="D37" s="95">
        <v>1900000</v>
      </c>
      <c r="E37" s="95">
        <v>1030000</v>
      </c>
      <c r="F37" s="95">
        <v>1030000</v>
      </c>
    </row>
    <row r="38" spans="1:6" s="81" customFormat="1" ht="15.75" customHeight="1" x14ac:dyDescent="0.4">
      <c r="A38" s="86" t="s">
        <v>347</v>
      </c>
      <c r="B38" s="101" t="s">
        <v>348</v>
      </c>
      <c r="C38" s="95">
        <v>3970000</v>
      </c>
      <c r="D38" s="95">
        <v>3970000</v>
      </c>
      <c r="E38" s="95">
        <v>275000</v>
      </c>
      <c r="F38" s="95">
        <v>275000</v>
      </c>
    </row>
    <row r="39" spans="1:6" s="81" customFormat="1" ht="15.75" customHeight="1" x14ac:dyDescent="0.4">
      <c r="A39" s="86" t="s">
        <v>10</v>
      </c>
      <c r="B39" s="101" t="s">
        <v>349</v>
      </c>
      <c r="C39" s="95"/>
      <c r="D39" s="95"/>
      <c r="E39" s="95"/>
      <c r="F39" s="95"/>
    </row>
    <row r="40" spans="1:6" s="81" customFormat="1" ht="15.75" customHeight="1" x14ac:dyDescent="0.4">
      <c r="A40" s="86" t="s">
        <v>11</v>
      </c>
      <c r="B40" s="101" t="s">
        <v>350</v>
      </c>
      <c r="C40" s="95">
        <v>130000</v>
      </c>
      <c r="D40" s="95">
        <v>130000</v>
      </c>
      <c r="E40" s="95"/>
      <c r="F40" s="95"/>
    </row>
    <row r="41" spans="1:6" s="81" customFormat="1" ht="15.75" customHeight="1" x14ac:dyDescent="0.4">
      <c r="A41" s="86" t="s">
        <v>12</v>
      </c>
      <c r="B41" s="101" t="s">
        <v>351</v>
      </c>
      <c r="C41" s="95"/>
      <c r="D41" s="95"/>
      <c r="E41" s="95"/>
      <c r="F41" s="95"/>
    </row>
    <row r="42" spans="1:6" s="81" customFormat="1" ht="15.75" customHeight="1" x14ac:dyDescent="0.4">
      <c r="A42" s="86" t="s">
        <v>13</v>
      </c>
      <c r="B42" s="101" t="s">
        <v>352</v>
      </c>
      <c r="C42" s="95"/>
      <c r="D42" s="95"/>
      <c r="E42" s="95"/>
      <c r="F42" s="95">
        <v>60000</v>
      </c>
    </row>
    <row r="43" spans="1:6" s="81" customFormat="1" ht="15.75" customHeight="1" x14ac:dyDescent="0.4">
      <c r="A43" s="87" t="s">
        <v>353</v>
      </c>
      <c r="B43" s="102" t="s">
        <v>354</v>
      </c>
      <c r="C43" s="95">
        <f>SUM(C33:C42)</f>
        <v>20240000</v>
      </c>
      <c r="D43" s="95">
        <f>SUM(D33:D42)</f>
        <v>20240000</v>
      </c>
      <c r="E43" s="95">
        <v>1305000</v>
      </c>
      <c r="F43" s="95">
        <v>1365000</v>
      </c>
    </row>
    <row r="44" spans="1:6" s="81" customFormat="1" ht="15.75" customHeight="1" x14ac:dyDescent="0.4">
      <c r="A44" s="86" t="s">
        <v>362</v>
      </c>
      <c r="B44" s="101" t="s">
        <v>363</v>
      </c>
      <c r="C44" s="95"/>
      <c r="D44" s="95"/>
      <c r="E44" s="95"/>
      <c r="F44" s="95"/>
    </row>
    <row r="45" spans="1:6" s="81" customFormat="1" ht="15.75" customHeight="1" x14ac:dyDescent="0.4">
      <c r="A45" s="84" t="s">
        <v>364</v>
      </c>
      <c r="B45" s="101" t="s">
        <v>365</v>
      </c>
      <c r="C45" s="95"/>
      <c r="D45" s="95"/>
      <c r="E45" s="95"/>
      <c r="F45" s="95"/>
    </row>
    <row r="46" spans="1:6" s="81" customFormat="1" ht="15.75" customHeight="1" x14ac:dyDescent="0.4">
      <c r="A46" s="86" t="s">
        <v>366</v>
      </c>
      <c r="B46" s="101" t="s">
        <v>367</v>
      </c>
      <c r="C46" s="95">
        <v>350000</v>
      </c>
      <c r="D46" s="95">
        <v>350000</v>
      </c>
      <c r="E46" s="95"/>
      <c r="F46" s="95"/>
    </row>
    <row r="47" spans="1:6" s="81" customFormat="1" ht="15.75" customHeight="1" x14ac:dyDescent="0.4">
      <c r="A47" s="85" t="s">
        <v>368</v>
      </c>
      <c r="B47" s="102" t="s">
        <v>369</v>
      </c>
      <c r="C47" s="95">
        <v>350000</v>
      </c>
      <c r="D47" s="95">
        <v>350000</v>
      </c>
      <c r="E47" s="95"/>
      <c r="F47" s="95"/>
    </row>
    <row r="48" spans="1:6" s="81" customFormat="1" ht="15.75" customHeight="1" x14ac:dyDescent="0.4">
      <c r="A48" s="88" t="s">
        <v>439</v>
      </c>
      <c r="B48" s="103"/>
      <c r="C48" s="97">
        <f>SUM(C18+C32+C43+C47)</f>
        <v>130468529</v>
      </c>
      <c r="D48" s="97">
        <f>SUM(D18+D32+D43+D47)</f>
        <v>126668529</v>
      </c>
      <c r="E48" s="97">
        <f>SUM(E18+E32+E43+E47)</f>
        <v>1305000</v>
      </c>
      <c r="F48" s="97">
        <f>SUM(F18+F32+F43+F47)</f>
        <v>1365000</v>
      </c>
    </row>
    <row r="49" spans="1:6" s="81" customFormat="1" ht="15.75" customHeight="1" x14ac:dyDescent="0.4">
      <c r="A49" s="84" t="s">
        <v>5</v>
      </c>
      <c r="B49" s="101" t="s">
        <v>302</v>
      </c>
      <c r="C49" s="95"/>
      <c r="D49" s="95"/>
      <c r="E49" s="95"/>
      <c r="F49" s="95"/>
    </row>
    <row r="50" spans="1:6" s="81" customFormat="1" ht="15.75" customHeight="1" x14ac:dyDescent="0.4">
      <c r="A50" s="84" t="s">
        <v>303</v>
      </c>
      <c r="B50" s="101" t="s">
        <v>304</v>
      </c>
      <c r="C50" s="95"/>
      <c r="D50" s="95"/>
      <c r="E50" s="95"/>
      <c r="F50" s="95"/>
    </row>
    <row r="51" spans="1:6" s="81" customFormat="1" ht="15.75" customHeight="1" x14ac:dyDescent="0.4">
      <c r="A51" s="84" t="s">
        <v>305</v>
      </c>
      <c r="B51" s="101" t="s">
        <v>306</v>
      </c>
      <c r="C51" s="95"/>
      <c r="D51" s="95"/>
      <c r="E51" s="95"/>
      <c r="F51" s="95"/>
    </row>
    <row r="52" spans="1:6" s="81" customFormat="1" ht="15.75" customHeight="1" x14ac:dyDescent="0.4">
      <c r="A52" s="84" t="s">
        <v>307</v>
      </c>
      <c r="B52" s="101" t="s">
        <v>308</v>
      </c>
      <c r="C52" s="95"/>
      <c r="D52" s="95"/>
      <c r="E52" s="95"/>
      <c r="F52" s="95"/>
    </row>
    <row r="53" spans="1:6" s="81" customFormat="1" ht="15.75" customHeight="1" x14ac:dyDescent="0.4">
      <c r="A53" s="84" t="s">
        <v>309</v>
      </c>
      <c r="B53" s="101" t="s">
        <v>310</v>
      </c>
      <c r="C53" s="95">
        <v>5000000</v>
      </c>
      <c r="D53" s="95">
        <v>5000000</v>
      </c>
      <c r="E53" s="95"/>
      <c r="F53" s="95"/>
    </row>
    <row r="54" spans="1:6" s="81" customFormat="1" ht="15.75" customHeight="1" x14ac:dyDescent="0.4">
      <c r="A54" s="85" t="s">
        <v>311</v>
      </c>
      <c r="B54" s="102" t="s">
        <v>312</v>
      </c>
      <c r="C54" s="95">
        <v>5000000</v>
      </c>
      <c r="D54" s="95">
        <v>5000000</v>
      </c>
      <c r="E54" s="95"/>
      <c r="F54" s="95"/>
    </row>
    <row r="55" spans="1:6" s="81" customFormat="1" ht="15.75" customHeight="1" x14ac:dyDescent="0.4">
      <c r="A55" s="86" t="s">
        <v>14</v>
      </c>
      <c r="B55" s="101" t="s">
        <v>355</v>
      </c>
      <c r="C55" s="95"/>
      <c r="D55" s="95"/>
      <c r="E55" s="95"/>
      <c r="F55" s="95"/>
    </row>
    <row r="56" spans="1:6" s="81" customFormat="1" ht="15.75" customHeight="1" x14ac:dyDescent="0.4">
      <c r="A56" s="86" t="s">
        <v>15</v>
      </c>
      <c r="B56" s="101" t="s">
        <v>356</v>
      </c>
      <c r="C56" s="95">
        <v>1780000</v>
      </c>
      <c r="D56" s="95">
        <v>1780000</v>
      </c>
      <c r="E56" s="95"/>
      <c r="F56" s="95"/>
    </row>
    <row r="57" spans="1:6" s="81" customFormat="1" ht="15.75" customHeight="1" x14ac:dyDescent="0.4">
      <c r="A57" s="86" t="s">
        <v>16</v>
      </c>
      <c r="B57" s="101" t="s">
        <v>357</v>
      </c>
      <c r="C57" s="95"/>
      <c r="D57" s="95"/>
      <c r="E57" s="95"/>
      <c r="F57" s="95"/>
    </row>
    <row r="58" spans="1:6" s="81" customFormat="1" ht="15.75" customHeight="1" x14ac:dyDescent="0.4">
      <c r="A58" s="86" t="s">
        <v>17</v>
      </c>
      <c r="B58" s="101" t="s">
        <v>358</v>
      </c>
      <c r="C58" s="95"/>
      <c r="D58" s="95"/>
      <c r="E58" s="95"/>
      <c r="F58" s="95"/>
    </row>
    <row r="59" spans="1:6" s="81" customFormat="1" ht="15.75" customHeight="1" x14ac:dyDescent="0.4">
      <c r="A59" s="86" t="s">
        <v>18</v>
      </c>
      <c r="B59" s="101" t="s">
        <v>359</v>
      </c>
      <c r="C59" s="95"/>
      <c r="D59" s="95"/>
      <c r="E59" s="95"/>
      <c r="F59" s="95"/>
    </row>
    <row r="60" spans="1:6" s="81" customFormat="1" ht="15.75" customHeight="1" x14ac:dyDescent="0.4">
      <c r="A60" s="85" t="s">
        <v>360</v>
      </c>
      <c r="B60" s="102" t="s">
        <v>361</v>
      </c>
      <c r="C60" s="95">
        <v>1780000</v>
      </c>
      <c r="D60" s="95">
        <v>1780000</v>
      </c>
      <c r="E60" s="95"/>
      <c r="F60" s="95"/>
    </row>
    <row r="61" spans="1:6" s="81" customFormat="1" ht="15.75" customHeight="1" x14ac:dyDescent="0.4">
      <c r="A61" s="86" t="s">
        <v>370</v>
      </c>
      <c r="B61" s="101" t="s">
        <v>371</v>
      </c>
      <c r="C61" s="95"/>
      <c r="D61" s="95"/>
      <c r="E61" s="95"/>
      <c r="F61" s="95"/>
    </row>
    <row r="62" spans="1:6" s="81" customFormat="1" ht="15.75" customHeight="1" x14ac:dyDescent="0.4">
      <c r="A62" s="84" t="s">
        <v>372</v>
      </c>
      <c r="B62" s="101" t="s">
        <v>373</v>
      </c>
      <c r="C62" s="95">
        <v>9000000</v>
      </c>
      <c r="D62" s="95">
        <v>9000000</v>
      </c>
      <c r="E62" s="95"/>
      <c r="F62" s="95"/>
    </row>
    <row r="63" spans="1:6" s="81" customFormat="1" ht="15.75" customHeight="1" x14ac:dyDescent="0.4">
      <c r="A63" s="86" t="s">
        <v>374</v>
      </c>
      <c r="B63" s="101" t="s">
        <v>375</v>
      </c>
      <c r="C63" s="95"/>
      <c r="D63" s="95"/>
      <c r="E63" s="95"/>
      <c r="F63" s="95"/>
    </row>
    <row r="64" spans="1:6" s="81" customFormat="1" ht="15.75" customHeight="1" x14ac:dyDescent="0.4">
      <c r="A64" s="85" t="s">
        <v>376</v>
      </c>
      <c r="B64" s="102" t="s">
        <v>377</v>
      </c>
      <c r="C64" s="95">
        <v>9000000</v>
      </c>
      <c r="D64" s="95">
        <v>9000000</v>
      </c>
      <c r="E64" s="95"/>
      <c r="F64" s="95"/>
    </row>
    <row r="65" spans="1:6" s="81" customFormat="1" ht="15.75" customHeight="1" x14ac:dyDescent="0.4">
      <c r="A65" s="88" t="s">
        <v>440</v>
      </c>
      <c r="B65" s="103"/>
      <c r="C65" s="97">
        <f>SUM(C54+C60+C64)</f>
        <v>15780000</v>
      </c>
      <c r="D65" s="97">
        <f>SUM(D54+D60+D64)</f>
        <v>15780000</v>
      </c>
      <c r="E65" s="97">
        <f>SUM(E54+E60+E64)</f>
        <v>0</v>
      </c>
      <c r="F65" s="97">
        <f>SUM(F54+F60+F64)</f>
        <v>0</v>
      </c>
    </row>
    <row r="66" spans="1:6" s="81" customFormat="1" ht="15.75" customHeight="1" x14ac:dyDescent="0.4">
      <c r="A66" s="89" t="s">
        <v>378</v>
      </c>
      <c r="B66" s="104" t="s">
        <v>379</v>
      </c>
      <c r="C66" s="98">
        <f>SUM(C48+C65)</f>
        <v>146248529</v>
      </c>
      <c r="D66" s="98">
        <f>SUM(D48+D65)</f>
        <v>142448529</v>
      </c>
      <c r="E66" s="98">
        <f>SUM(E48+E65)</f>
        <v>1305000</v>
      </c>
      <c r="F66" s="98">
        <f>SUM(F48+F65)</f>
        <v>1365000</v>
      </c>
    </row>
    <row r="67" spans="1:6" s="81" customFormat="1" ht="15.75" customHeight="1" x14ac:dyDescent="0.4">
      <c r="A67" s="90" t="s">
        <v>441</v>
      </c>
      <c r="B67" s="105"/>
      <c r="C67" s="96">
        <f>SUM(C48-'[4]1.bevételek'!C73)</f>
        <v>130468529</v>
      </c>
      <c r="D67" s="96">
        <f>SUM(D48-'[4]1.bevételek'!D73)</f>
        <v>126668529</v>
      </c>
      <c r="E67" s="96">
        <f>SUM(E48-'[4]1.bevételek'!E73)</f>
        <v>1305000</v>
      </c>
      <c r="F67" s="96">
        <f>SUM(F48-'[4]1.bevételek'!F73)</f>
        <v>1365000</v>
      </c>
    </row>
    <row r="68" spans="1:6" s="81" customFormat="1" ht="15.75" customHeight="1" x14ac:dyDescent="0.4">
      <c r="A68" s="90" t="s">
        <v>442</v>
      </c>
      <c r="B68" s="105"/>
      <c r="C68" s="96">
        <f>SUM(C65-'[4]1.bevételek'!C97:D97)</f>
        <v>-144521788</v>
      </c>
      <c r="D68" s="96">
        <f>SUM(D65-'[4]1.bevételek'!D97:E97)</f>
        <v>15780000</v>
      </c>
      <c r="E68" s="96">
        <f>SUM(E65-'[4]1.bevételek'!E97:F97)</f>
        <v>-50630000</v>
      </c>
      <c r="F68" s="96">
        <f>SUM(F65-'[4]1.bevételek'!F97:G97)</f>
        <v>0</v>
      </c>
    </row>
    <row r="69" spans="1:6" s="81" customFormat="1" ht="15.75" customHeight="1" x14ac:dyDescent="0.4">
      <c r="A69" s="91" t="s">
        <v>380</v>
      </c>
      <c r="B69" s="84" t="s">
        <v>381</v>
      </c>
      <c r="C69" s="95"/>
      <c r="D69" s="95"/>
      <c r="E69" s="95"/>
      <c r="F69" s="95"/>
    </row>
    <row r="70" spans="1:6" s="81" customFormat="1" ht="15.75" customHeight="1" x14ac:dyDescent="0.4">
      <c r="A70" s="86" t="s">
        <v>382</v>
      </c>
      <c r="B70" s="84" t="s">
        <v>383</v>
      </c>
      <c r="C70" s="95"/>
      <c r="D70" s="95"/>
      <c r="E70" s="95"/>
      <c r="F70" s="95"/>
    </row>
    <row r="71" spans="1:6" s="81" customFormat="1" ht="15.75" customHeight="1" x14ac:dyDescent="0.4">
      <c r="A71" s="91" t="s">
        <v>384</v>
      </c>
      <c r="B71" s="84" t="s">
        <v>385</v>
      </c>
      <c r="C71" s="95"/>
      <c r="D71" s="95"/>
      <c r="E71" s="95"/>
      <c r="F71" s="95"/>
    </row>
    <row r="72" spans="1:6" s="81" customFormat="1" ht="15.75" customHeight="1" x14ac:dyDescent="0.4">
      <c r="A72" s="87" t="s">
        <v>386</v>
      </c>
      <c r="B72" s="85" t="s">
        <v>387</v>
      </c>
      <c r="C72" s="95"/>
      <c r="D72" s="95"/>
      <c r="E72" s="95"/>
      <c r="F72" s="95"/>
    </row>
    <row r="73" spans="1:6" s="81" customFormat="1" ht="15.75" customHeight="1" x14ac:dyDescent="0.4">
      <c r="A73" s="86" t="s">
        <v>388</v>
      </c>
      <c r="B73" s="84" t="s">
        <v>389</v>
      </c>
      <c r="C73" s="95"/>
      <c r="D73" s="95"/>
      <c r="E73" s="95"/>
      <c r="F73" s="95"/>
    </row>
    <row r="74" spans="1:6" s="81" customFormat="1" ht="15.75" customHeight="1" x14ac:dyDescent="0.4">
      <c r="A74" s="91" t="s">
        <v>19</v>
      </c>
      <c r="B74" s="84" t="s">
        <v>390</v>
      </c>
      <c r="C74" s="95"/>
      <c r="D74" s="95"/>
      <c r="E74" s="95"/>
      <c r="F74" s="95"/>
    </row>
    <row r="75" spans="1:6" s="81" customFormat="1" ht="15.75" customHeight="1" x14ac:dyDescent="0.4">
      <c r="A75" s="86" t="s">
        <v>20</v>
      </c>
      <c r="B75" s="84" t="s">
        <v>391</v>
      </c>
      <c r="C75" s="95"/>
      <c r="D75" s="95"/>
      <c r="E75" s="95"/>
      <c r="F75" s="95"/>
    </row>
    <row r="76" spans="1:6" s="81" customFormat="1" ht="15.75" customHeight="1" x14ac:dyDescent="0.4">
      <c r="A76" s="91" t="s">
        <v>21</v>
      </c>
      <c r="B76" s="84" t="s">
        <v>392</v>
      </c>
      <c r="C76" s="95"/>
      <c r="D76" s="95"/>
      <c r="E76" s="95"/>
      <c r="F76" s="95"/>
    </row>
    <row r="77" spans="1:6" s="81" customFormat="1" ht="15.75" customHeight="1" x14ac:dyDescent="0.4">
      <c r="A77" s="92" t="s">
        <v>393</v>
      </c>
      <c r="B77" s="85" t="s">
        <v>394</v>
      </c>
      <c r="C77" s="95"/>
      <c r="D77" s="95"/>
      <c r="E77" s="95"/>
      <c r="F77" s="95"/>
    </row>
    <row r="78" spans="1:6" s="81" customFormat="1" ht="15.75" customHeight="1" x14ac:dyDescent="0.4">
      <c r="A78" s="84" t="s">
        <v>395</v>
      </c>
      <c r="B78" s="84" t="s">
        <v>396</v>
      </c>
      <c r="C78" s="95"/>
      <c r="D78" s="95"/>
      <c r="E78" s="95">
        <v>544000</v>
      </c>
      <c r="F78" s="95">
        <v>544000</v>
      </c>
    </row>
    <row r="79" spans="1:6" s="81" customFormat="1" ht="15.75" customHeight="1" x14ac:dyDescent="0.4">
      <c r="A79" s="84" t="s">
        <v>397</v>
      </c>
      <c r="B79" s="84" t="s">
        <v>396</v>
      </c>
      <c r="C79" s="95">
        <v>12000000</v>
      </c>
      <c r="D79" s="95">
        <v>12000000</v>
      </c>
      <c r="E79" s="95"/>
      <c r="F79" s="95"/>
    </row>
    <row r="80" spans="1:6" s="81" customFormat="1" ht="15.75" customHeight="1" x14ac:dyDescent="0.4">
      <c r="A80" s="84" t="s">
        <v>398</v>
      </c>
      <c r="B80" s="84" t="s">
        <v>399</v>
      </c>
      <c r="C80" s="95"/>
      <c r="D80" s="95"/>
      <c r="E80" s="95"/>
      <c r="F80" s="95"/>
    </row>
    <row r="81" spans="1:6" s="81" customFormat="1" ht="15.75" customHeight="1" x14ac:dyDescent="0.4">
      <c r="A81" s="84" t="s">
        <v>400</v>
      </c>
      <c r="B81" s="84" t="s">
        <v>399</v>
      </c>
      <c r="C81" s="95"/>
      <c r="D81" s="95"/>
      <c r="E81" s="95"/>
      <c r="F81" s="95"/>
    </row>
    <row r="82" spans="1:6" s="81" customFormat="1" ht="15.75" customHeight="1" x14ac:dyDescent="0.4">
      <c r="A82" s="85" t="s">
        <v>401</v>
      </c>
      <c r="B82" s="85" t="s">
        <v>402</v>
      </c>
      <c r="C82" s="95">
        <v>12000000</v>
      </c>
      <c r="D82" s="95">
        <v>12000000</v>
      </c>
      <c r="E82" s="95">
        <v>544000</v>
      </c>
      <c r="F82" s="95">
        <v>544000</v>
      </c>
    </row>
    <row r="83" spans="1:6" s="81" customFormat="1" ht="15.75" customHeight="1" x14ac:dyDescent="0.4">
      <c r="A83" s="91" t="s">
        <v>22</v>
      </c>
      <c r="B83" s="84" t="s">
        <v>403</v>
      </c>
      <c r="C83" s="95"/>
      <c r="D83" s="95"/>
      <c r="E83" s="95"/>
      <c r="F83" s="95"/>
    </row>
    <row r="84" spans="1:6" s="81" customFormat="1" ht="15.75" customHeight="1" x14ac:dyDescent="0.4">
      <c r="A84" s="91" t="s">
        <v>23</v>
      </c>
      <c r="B84" s="84" t="s">
        <v>404</v>
      </c>
      <c r="C84" s="95"/>
      <c r="D84" s="95"/>
      <c r="E84" s="95"/>
      <c r="F84" s="95"/>
    </row>
    <row r="85" spans="1:6" s="81" customFormat="1" ht="15.75" customHeight="1" x14ac:dyDescent="0.4">
      <c r="A85" s="91" t="s">
        <v>405</v>
      </c>
      <c r="B85" s="84" t="s">
        <v>406</v>
      </c>
      <c r="C85" s="95"/>
      <c r="D85" s="95"/>
      <c r="E85" s="95">
        <v>46646000</v>
      </c>
      <c r="F85" s="95">
        <v>46646000</v>
      </c>
    </row>
    <row r="86" spans="1:6" s="81" customFormat="1" ht="15.75" customHeight="1" x14ac:dyDescent="0.4">
      <c r="A86" s="91" t="s">
        <v>24</v>
      </c>
      <c r="B86" s="84" t="s">
        <v>407</v>
      </c>
      <c r="C86" s="95"/>
      <c r="D86" s="95"/>
      <c r="E86" s="95"/>
      <c r="F86" s="95"/>
    </row>
    <row r="87" spans="1:6" s="81" customFormat="1" ht="15.75" customHeight="1" x14ac:dyDescent="0.4">
      <c r="A87" s="86" t="s">
        <v>408</v>
      </c>
      <c r="B87" s="84" t="s">
        <v>409</v>
      </c>
      <c r="C87" s="95"/>
      <c r="D87" s="95"/>
      <c r="E87" s="95"/>
      <c r="F87" s="95"/>
    </row>
    <row r="88" spans="1:6" s="81" customFormat="1" ht="15.75" customHeight="1" x14ac:dyDescent="0.4">
      <c r="A88" s="87" t="s">
        <v>410</v>
      </c>
      <c r="B88" s="85" t="s">
        <v>411</v>
      </c>
      <c r="C88" s="95"/>
      <c r="D88" s="95"/>
      <c r="E88" s="95">
        <v>46646000</v>
      </c>
      <c r="F88" s="95">
        <v>46646000</v>
      </c>
    </row>
    <row r="89" spans="1:6" s="81" customFormat="1" ht="15.75" customHeight="1" x14ac:dyDescent="0.4">
      <c r="A89" s="86" t="s">
        <v>25</v>
      </c>
      <c r="B89" s="84" t="s">
        <v>412</v>
      </c>
      <c r="C89" s="95"/>
      <c r="D89" s="95"/>
      <c r="E89" s="95"/>
      <c r="F89" s="95"/>
    </row>
    <row r="90" spans="1:6" s="81" customFormat="1" ht="15.75" customHeight="1" x14ac:dyDescent="0.4">
      <c r="A90" s="86" t="s">
        <v>413</v>
      </c>
      <c r="B90" s="84" t="s">
        <v>414</v>
      </c>
      <c r="C90" s="95"/>
      <c r="D90" s="95"/>
      <c r="E90" s="95"/>
      <c r="F90" s="95"/>
    </row>
    <row r="91" spans="1:6" s="81" customFormat="1" ht="15.75" customHeight="1" x14ac:dyDescent="0.4">
      <c r="A91" s="91" t="s">
        <v>26</v>
      </c>
      <c r="B91" s="84" t="s">
        <v>415</v>
      </c>
      <c r="C91" s="95"/>
      <c r="D91" s="95"/>
      <c r="E91" s="95"/>
      <c r="F91" s="95"/>
    </row>
    <row r="92" spans="1:6" s="81" customFormat="1" ht="15.75" customHeight="1" x14ac:dyDescent="0.4">
      <c r="A92" s="91" t="s">
        <v>416</v>
      </c>
      <c r="B92" s="84" t="s">
        <v>417</v>
      </c>
      <c r="C92" s="95"/>
      <c r="D92" s="95"/>
      <c r="E92" s="95"/>
      <c r="F92" s="95"/>
    </row>
    <row r="93" spans="1:6" s="81" customFormat="1" ht="15.75" customHeight="1" x14ac:dyDescent="0.4">
      <c r="A93" s="92" t="s">
        <v>418</v>
      </c>
      <c r="B93" s="85" t="s">
        <v>419</v>
      </c>
      <c r="C93" s="95"/>
      <c r="D93" s="95"/>
      <c r="E93" s="95"/>
      <c r="F93" s="95"/>
    </row>
    <row r="94" spans="1:6" s="81" customFormat="1" ht="15.75" customHeight="1" x14ac:dyDescent="0.4">
      <c r="A94" s="87" t="s">
        <v>27</v>
      </c>
      <c r="B94" s="85" t="s">
        <v>420</v>
      </c>
      <c r="C94" s="95"/>
      <c r="D94" s="95"/>
      <c r="E94" s="95"/>
      <c r="F94" s="95"/>
    </row>
    <row r="95" spans="1:6" s="81" customFormat="1" ht="15.75" customHeight="1" x14ac:dyDescent="0.4">
      <c r="A95" s="93" t="s">
        <v>421</v>
      </c>
      <c r="B95" s="106" t="s">
        <v>422</v>
      </c>
      <c r="C95" s="98">
        <f>SUM(C72+C77+C82+C88+C93)</f>
        <v>12000000</v>
      </c>
      <c r="D95" s="98">
        <f t="shared" ref="D95:F95" si="0">SUM(D72+D77+D82+D88+D93)</f>
        <v>12000000</v>
      </c>
      <c r="E95" s="98">
        <f t="shared" si="0"/>
        <v>47190000</v>
      </c>
      <c r="F95" s="98">
        <f t="shared" si="0"/>
        <v>47190000</v>
      </c>
    </row>
    <row r="96" spans="1:6" s="81" customFormat="1" ht="15.75" customHeight="1" x14ac:dyDescent="0.4">
      <c r="A96" s="94" t="s">
        <v>71</v>
      </c>
      <c r="B96" s="107"/>
      <c r="C96" s="99">
        <f>SUM(C66+C95)</f>
        <v>158248529</v>
      </c>
      <c r="D96" s="99">
        <f>SUM(D66+D95)</f>
        <v>154448529</v>
      </c>
      <c r="E96" s="99">
        <f>SUM(E66+E95)</f>
        <v>48495000</v>
      </c>
      <c r="F96" s="99">
        <f>SUM(F66+F95)</f>
        <v>48555000</v>
      </c>
    </row>
  </sheetData>
  <mergeCells count="4">
    <mergeCell ref="A1:F1"/>
    <mergeCell ref="A2:F2"/>
    <mergeCell ref="C4:D4"/>
    <mergeCell ref="E4:F4"/>
  </mergeCells>
  <pageMargins left="0.31496062992125984" right="0.31496062992125984" top="0.35433070866141736" bottom="0.35433070866141736" header="0.31496062992125984" footer="0.31496062992125984"/>
  <pageSetup paperSize="8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Kiemelt előir.</vt:lpstr>
      <vt:lpstr>Kiadások</vt:lpstr>
      <vt:lpstr>Bevétel</vt:lpstr>
      <vt:lpstr>Kiadások!Nyomtatási_terület</vt:lpstr>
      <vt:lpstr>'Kiemelt előir.'!Nyomtatási_terület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2020-07-20T09:29:37Z</cp:lastPrinted>
  <dcterms:created xsi:type="dcterms:W3CDTF">1999-10-30T10:30:45Z</dcterms:created>
  <dcterms:modified xsi:type="dcterms:W3CDTF">2020-07-20T09:30:59Z</dcterms:modified>
</cp:coreProperties>
</file>